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970" tabRatio="842" firstSheet="3" activeTab="4"/>
  </bookViews>
  <sheets>
    <sheet name="Dn68" sheetId="1" r:id="rId1"/>
    <sheet name="Dn67 (2)" sheetId="2" r:id="rId2"/>
    <sheet name="D69" sheetId="3" r:id="rId3"/>
    <sheet name="CTN37" sheetId="4" r:id="rId4"/>
    <sheet name="D691 " sheetId="5" r:id="rId5"/>
    <sheet name="Dn671" sheetId="6" r:id="rId6"/>
    <sheet name="Dn681" sheetId="7" r:id="rId7"/>
    <sheet name="CTN371" sheetId="8" r:id="rId8"/>
  </sheets>
  <definedNames>
    <definedName name="_xlnm.Print_Titles" localSheetId="3">'CTN37'!$5:$6</definedName>
    <definedName name="_xlnm.Print_Titles" localSheetId="7">'CTN371'!$5:$6</definedName>
    <definedName name="_xlnm.Print_Titles" localSheetId="2">'D69'!$5:$6</definedName>
    <definedName name="_xlnm.Print_Titles" localSheetId="4">'D691 '!$5:$6</definedName>
    <definedName name="_xlnm.Print_Titles" localSheetId="1">'Dn67 (2)'!$5:$6</definedName>
    <definedName name="_xlnm.Print_Titles" localSheetId="5">'Dn671'!$5:$6</definedName>
    <definedName name="_xlnm.Print_Titles" localSheetId="0">'Dn68'!$5:$6</definedName>
    <definedName name="_xlnm.Print_Titles" localSheetId="6">'Dn681'!$5:$6</definedName>
  </definedNames>
  <calcPr fullCalcOnLoad="1"/>
</workbook>
</file>

<file path=xl/sharedStrings.xml><?xml version="1.0" encoding="utf-8"?>
<sst xmlns="http://schemas.openxmlformats.org/spreadsheetml/2006/main" count="1041" uniqueCount="420">
  <si>
    <t>tt</t>
  </si>
  <si>
    <t>XÕp lo¹i</t>
  </si>
  <si>
    <t>Ghi chó</t>
  </si>
  <si>
    <t>ban gi¸m hiÖu</t>
  </si>
  <si>
    <t>tbc</t>
  </si>
  <si>
    <t>phßng ®µo t¹o</t>
  </si>
  <si>
    <t>Lª ThÞ Hoa</t>
  </si>
  <si>
    <t>ng­êi lËp</t>
  </si>
  <si>
    <t xml:space="preserve">M«n häc
Hä tªn           </t>
  </si>
  <si>
    <t>Anh</t>
  </si>
  <si>
    <t>Duy</t>
  </si>
  <si>
    <t>Huy</t>
  </si>
  <si>
    <t>Thanh</t>
  </si>
  <si>
    <t>M1: ChÝnh trÞ</t>
  </si>
  <si>
    <t>M2: Tin häc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</si>
  <si>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</si>
  <si>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</si>
  <si>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</si>
  <si>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</si>
  <si>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</si>
  <si>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</si>
  <si>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</si>
  <si>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</si>
  <si>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</si>
  <si>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</si>
  <si>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</si>
  <si>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</si>
  <si>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</si>
  <si>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</si>
  <si>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</si>
  <si>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</si>
  <si>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</si>
  <si>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</si>
  <si>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</si>
  <si>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r>
      <t>tr­êng trung cÊp 
Kü thuËt - nghiÖp vô h¶I phßng</t>
    </r>
    <r>
      <rPr>
        <sz val="10"/>
        <rFont val=".VnTimeH"/>
        <family val="2"/>
      </rPr>
      <t xml:space="preserve">
</t>
    </r>
    <r>
      <rPr>
        <b/>
        <sz val="12"/>
        <rFont val=".VnTimeH"/>
        <family val="2"/>
      </rPr>
      <t>phßng ®µo t¹o</t>
    </r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</si>
  <si>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2"/>
        <rFont val=".VnTime"/>
        <family val="2"/>
      </rPr>
      <t>§éc lËp - Tù  Do - H¹nh phóc</t>
    </r>
  </si>
  <si>
    <t>Nam</t>
  </si>
  <si>
    <t>Phong</t>
  </si>
  <si>
    <t>Trung</t>
  </si>
  <si>
    <t>Linh</t>
  </si>
  <si>
    <t>Minh</t>
  </si>
  <si>
    <t>Quang</t>
  </si>
  <si>
    <t>M3: GDTC</t>
  </si>
  <si>
    <t>M5: Ph¸p luËt</t>
  </si>
  <si>
    <t>®iÓm trung b×nh c¶ n¨m</t>
  </si>
  <si>
    <t>®iÓm 
rÌn
 luyÖn</t>
  </si>
  <si>
    <t>H¶i phßng, ngµy …. th¸ng …. n¨m 2012</t>
  </si>
  <si>
    <t>L· §×nh KÕ</t>
  </si>
  <si>
    <t>NguyÔn ThÞ BÝch</t>
  </si>
  <si>
    <t>* Tæng sè xÕp lo¹i: TB.Kh¸: 37hs=100%</t>
  </si>
  <si>
    <t>* §ñ ®iÒu kiÖn dù thi TN: 37/47hs=100%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</si>
  <si>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</si>
  <si>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</si>
  <si>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</si>
  <si>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</si>
  <si>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</si>
  <si>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</si>
  <si>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</si>
  <si>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</si>
  <si>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</si>
  <si>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M4: Ngo¹i ng÷</t>
  </si>
  <si>
    <t>M6: GDQP</t>
  </si>
  <si>
    <t>M8: §iÖn kü thuËt</t>
  </si>
  <si>
    <t>Long</t>
  </si>
  <si>
    <t>Trang</t>
  </si>
  <si>
    <t>H¶i phßng, ngµy …. th¸ng …. n¨m 2013</t>
  </si>
  <si>
    <t>M29</t>
  </si>
  <si>
    <t>M30</t>
  </si>
  <si>
    <t>M31</t>
  </si>
  <si>
    <t>M32</t>
  </si>
  <si>
    <t>M33</t>
  </si>
  <si>
    <t>®iÓm tæng kÕt khãa häc</t>
  </si>
  <si>
    <t>®iÓm 
TB rÌn
 luyÖn</t>
  </si>
  <si>
    <t>* Tæng sè xÕp lo¹i: TB.Kh¸: 33hs=100%</t>
  </si>
  <si>
    <t>* §ñ ®iÒu kiÖn dù thi TN: 33/33hs=100%</t>
  </si>
  <si>
    <t>M7: BHL§</t>
  </si>
  <si>
    <t>Ly</t>
  </si>
  <si>
    <t xml:space="preserve">* Tæng sè xÕp lo¹i: </t>
  </si>
  <si>
    <t>Lê Văn</t>
  </si>
  <si>
    <t>Đạt</t>
  </si>
  <si>
    <t>Bùi Văn</t>
  </si>
  <si>
    <t>Đức</t>
  </si>
  <si>
    <t>Nguyễn Thanh</t>
  </si>
  <si>
    <t>Công</t>
  </si>
  <si>
    <t>Nguyễn Đức</t>
  </si>
  <si>
    <t>Dương</t>
  </si>
  <si>
    <t>Trần Văn</t>
  </si>
  <si>
    <t>Hải</t>
  </si>
  <si>
    <t xml:space="preserve">Lê Văn </t>
  </si>
  <si>
    <t>Nguyễn Bá</t>
  </si>
  <si>
    <t>Hiếu</t>
  </si>
  <si>
    <t>Nguyễn Văn</t>
  </si>
  <si>
    <t>Kiên</t>
  </si>
  <si>
    <t>Phương</t>
  </si>
  <si>
    <t>Quý</t>
  </si>
  <si>
    <t>Sơn</t>
  </si>
  <si>
    <t>Tùng</t>
  </si>
  <si>
    <t>Nguyễn Huy</t>
  </si>
  <si>
    <t>Vũ Văn</t>
  </si>
  <si>
    <t>Kỳ</t>
  </si>
  <si>
    <t>Liên</t>
  </si>
  <si>
    <t>Phạm Văn</t>
  </si>
  <si>
    <t>Thế</t>
  </si>
  <si>
    <t>Hoàng Văn</t>
  </si>
  <si>
    <t>Tiến</t>
  </si>
  <si>
    <t>Bắc</t>
  </si>
  <si>
    <t xml:space="preserve">Phạm Văn </t>
  </si>
  <si>
    <t>Nguyễn Thị</t>
  </si>
  <si>
    <t>Hùng</t>
  </si>
  <si>
    <t>Nghĩa</t>
  </si>
  <si>
    <t>Nhất</t>
  </si>
  <si>
    <t xml:space="preserve">Nguyễn Thị </t>
  </si>
  <si>
    <t>Trường</t>
  </si>
  <si>
    <t>Tuyền</t>
  </si>
  <si>
    <t>M16: M¸y ®iÖn</t>
  </si>
  <si>
    <t>Đông</t>
  </si>
  <si>
    <t>Hà</t>
  </si>
  <si>
    <t>Lê Thị</t>
  </si>
  <si>
    <t>Đại</t>
  </si>
  <si>
    <t>Lương Văn</t>
  </si>
  <si>
    <t>Trịnh Quang</t>
  </si>
  <si>
    <t>Vũ Minh</t>
  </si>
  <si>
    <t>Đỗ Xuân</t>
  </si>
  <si>
    <t>Bùi Thị</t>
  </si>
  <si>
    <t>Phúc</t>
  </si>
  <si>
    <t>Phạm Minh</t>
  </si>
  <si>
    <t xml:space="preserve">Nguyễn Đức </t>
  </si>
  <si>
    <t>Hào</t>
  </si>
  <si>
    <t>Hậu</t>
  </si>
  <si>
    <t>Lượng</t>
  </si>
  <si>
    <t xml:space="preserve">Nguyễn Hoàng </t>
  </si>
  <si>
    <t>Phước</t>
  </si>
  <si>
    <t>M10: C¬ kü thuËt</t>
  </si>
  <si>
    <t>Nguyễn Thế</t>
  </si>
  <si>
    <t>Vũ Đức</t>
  </si>
  <si>
    <t>Vũ Xuân</t>
  </si>
  <si>
    <t>H¶i phßng, ngµy …. th¸ng …. n¨m 2015</t>
  </si>
  <si>
    <t>Không học</t>
  </si>
  <si>
    <t>Thiếu BKT</t>
  </si>
  <si>
    <t>V</t>
  </si>
  <si>
    <t>VT</t>
  </si>
  <si>
    <t>ĐT&lt;5</t>
  </si>
  <si>
    <t>Thiếu BKT và VT</t>
  </si>
  <si>
    <t>xl 
häc tËp</t>
  </si>
  <si>
    <t>líp: CTN136</t>
  </si>
  <si>
    <t xml:space="preserve">Phạm Trung </t>
  </si>
  <si>
    <t>M8: VÏ KT</t>
  </si>
  <si>
    <t>M9: Thñy lùc c¬ së</t>
  </si>
  <si>
    <t>M10: CÊp tho¸t n­íc c¬ b¶n</t>
  </si>
  <si>
    <t>M11: Nguéi c¬ b¶n</t>
  </si>
  <si>
    <t>M13: Hµn, d¸n chÊt dÎo c¬ b¶n</t>
  </si>
  <si>
    <t>M14: L¾p m¹ch ®iÖn c¬ b¶n</t>
  </si>
  <si>
    <t>M15: N©ng chuyÓn èng, thiÕt bÞ</t>
  </si>
  <si>
    <t>M16: SD dông DC thiÕt bÞ nghÒ cÊp ho¸t n­íc</t>
  </si>
  <si>
    <t>M18: Lùa chän èng, phô kiÖn, thiÕt bÞ</t>
  </si>
  <si>
    <t>M17: Khai triÓn èng, phô kiÖn cÊp tho¸t n­íc</t>
  </si>
  <si>
    <t>M19: L¾p ®Æt m¸y b¬m</t>
  </si>
  <si>
    <t>M20: L¾p ®Æt ®­êng èng cÊp n­íc</t>
  </si>
  <si>
    <t>M21: L¾p ®Æt ®­êng èng tho¸t n­íc</t>
  </si>
  <si>
    <t>M22: L¾p ®Æt thiÕt bÞ dïng n­íc</t>
  </si>
  <si>
    <t>M23: L¾p ®Æt hÖ thèng ®­êng èng, TB, CT xö lý n­íc cÊp</t>
  </si>
  <si>
    <t>M24: L¾p ®Æt HT ®­êng èng, TB, CT xö lý n­íc th¶i</t>
  </si>
  <si>
    <t>M34</t>
  </si>
  <si>
    <t>M35</t>
  </si>
  <si>
    <t>M25: VH c«ng tr×nh xö lý n­íc cÊp</t>
  </si>
  <si>
    <t>M27: VH tr¹m xö lý n­íc th¶i</t>
  </si>
  <si>
    <t>M26: VH tr¹m xö lý n­íc cÊp</t>
  </si>
  <si>
    <t>M28: VH qu¶n lý m¹ng l­íi ®­êng èng cÊp, tho¸t n­íc</t>
  </si>
  <si>
    <t>M29: Thùc tËp s¶n xuÊt</t>
  </si>
  <si>
    <t>M30: VËt liÖu</t>
  </si>
  <si>
    <t>M32: Hµn, c¾t khÝ c¬ b¶n</t>
  </si>
  <si>
    <t>M31: C¬ kü thuËt</t>
  </si>
  <si>
    <t>M33: Kü thuËt x©y, tr¸t</t>
  </si>
  <si>
    <t>M34: L§ èng qua s«ng, ®µm lÇy</t>
  </si>
  <si>
    <t>M35: Kü thuËt ®o ®¹c (tr¾c ®Þa)</t>
  </si>
  <si>
    <t xml:space="preserve">         M«n häc
  Hä tªn           </t>
  </si>
  <si>
    <t>M12: Hµn ®iÖn c¬ b¶n</t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</si>
  <si>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3"/>
        <rFont val=".VnTime"/>
        <family val="2"/>
      </rPr>
      <t>§éc lËp - Tù  Do - H¹nh phóc</t>
    </r>
  </si>
  <si>
    <r>
      <t xml:space="preserve">tr­êng trung cÊp 
Kü thuËt - nghiÖp vô h¶I phßng
</t>
    </r>
    <r>
      <rPr>
        <b/>
        <sz val="12"/>
        <rFont val=".VnTimeH"/>
        <family val="2"/>
      </rPr>
      <t>phßng KH - ®µo t¹o</t>
    </r>
  </si>
  <si>
    <t>M6: §iÖn kü thuËt</t>
  </si>
  <si>
    <t>NghÒ: Kü thuËt m¸y l¹nh vµ ®iÒu hßa kh«ng khÝ</t>
  </si>
  <si>
    <t>M1: Ph¸p luËt</t>
  </si>
  <si>
    <t>M9: VÏ ®iÖn</t>
  </si>
  <si>
    <t>Vũ Tuấn</t>
  </si>
  <si>
    <t xml:space="preserve">Nguyễn Xuân </t>
  </si>
  <si>
    <t>Đà</t>
  </si>
  <si>
    <t>Đảm</t>
  </si>
  <si>
    <t>Phạm Đức</t>
  </si>
  <si>
    <t xml:space="preserve">Phạm Hữu </t>
  </si>
  <si>
    <t>Hiểu</t>
  </si>
  <si>
    <t>Bùi Công</t>
  </si>
  <si>
    <t>Khá</t>
  </si>
  <si>
    <t>Phạm Huy</t>
  </si>
  <si>
    <t>Lực</t>
  </si>
  <si>
    <t>Lương</t>
  </si>
  <si>
    <t>May</t>
  </si>
  <si>
    <t xml:space="preserve">Vũ Anh </t>
  </si>
  <si>
    <t>Nguyễn Trọng</t>
  </si>
  <si>
    <t>Quỹ</t>
  </si>
  <si>
    <t>Dương Văn</t>
  </si>
  <si>
    <t>Phạm Viết</t>
  </si>
  <si>
    <t>Thiện</t>
  </si>
  <si>
    <t>Thuyết</t>
  </si>
  <si>
    <t xml:space="preserve">Nguyễn Bá </t>
  </si>
  <si>
    <t>Tiệp</t>
  </si>
  <si>
    <t>Đoàn Công</t>
  </si>
  <si>
    <t>Trấn</t>
  </si>
  <si>
    <t>Trức</t>
  </si>
  <si>
    <t>Trương</t>
  </si>
  <si>
    <t>Vĩ</t>
  </si>
  <si>
    <t>M2: An toµn ®iÖn l¹nh</t>
  </si>
  <si>
    <t>líp: §69</t>
  </si>
  <si>
    <t>VT M1</t>
  </si>
  <si>
    <t xml:space="preserve">Không học M1, </t>
  </si>
  <si>
    <t>VT M2</t>
  </si>
  <si>
    <t>®iÓm tæng kÕt n¨m häc thø nhÊt 2015 - 2016</t>
  </si>
  <si>
    <t xml:space="preserve">                      M«n häc
   Hä tªn           </t>
  </si>
  <si>
    <t>líp: §N67</t>
  </si>
  <si>
    <t>Nghề: Điện nước</t>
  </si>
  <si>
    <t>Phạm Thùy</t>
  </si>
  <si>
    <t>Chi</t>
  </si>
  <si>
    <t>Hoàng Trần</t>
  </si>
  <si>
    <t>Hà Quý</t>
  </si>
  <si>
    <t>Đàm</t>
  </si>
  <si>
    <t xml:space="preserve">Phạm Tiến </t>
  </si>
  <si>
    <t xml:space="preserve">Nguyễn Trọng </t>
  </si>
  <si>
    <t>Hiệp</t>
  </si>
  <si>
    <t>Lã Văn</t>
  </si>
  <si>
    <t>Nguyễn Nam</t>
  </si>
  <si>
    <t>Nhi</t>
  </si>
  <si>
    <t>Phạm Khắc</t>
  </si>
  <si>
    <t>Hoàng Minh</t>
  </si>
  <si>
    <t>Phong A</t>
  </si>
  <si>
    <t xml:space="preserve">Hoàng Minh </t>
  </si>
  <si>
    <t>Phong B</t>
  </si>
  <si>
    <t>Tạ Văn</t>
  </si>
  <si>
    <t xml:space="preserve">Hoàng Thị </t>
  </si>
  <si>
    <t xml:space="preserve">Phạm Đức </t>
  </si>
  <si>
    <t xml:space="preserve">Nguyễn Hồng </t>
  </si>
  <si>
    <t xml:space="preserve">Vũ Thị </t>
  </si>
  <si>
    <t>Nguyễn Phương</t>
  </si>
  <si>
    <t>Thảo</t>
  </si>
  <si>
    <t xml:space="preserve">Đồng Xuân </t>
  </si>
  <si>
    <t>Tuyển</t>
  </si>
  <si>
    <t>M1: Chính trị</t>
  </si>
  <si>
    <t>M2: Vẽ kỹ thuật</t>
  </si>
  <si>
    <t>M3: Bảo hộ lao động</t>
  </si>
  <si>
    <t>VT M3</t>
  </si>
  <si>
    <t>Thiếu BKT và VT M1; VT M3</t>
  </si>
  <si>
    <t>Không học M1, VT M2</t>
  </si>
  <si>
    <t>Thiếu BKT và VT M1</t>
  </si>
  <si>
    <t xml:space="preserve">Không học M1; </t>
  </si>
  <si>
    <t>líp: ®n67</t>
  </si>
  <si>
    <t>TrầnVăn</t>
  </si>
  <si>
    <t>M7: VÏ kü thuËt</t>
  </si>
  <si>
    <t>M13: Hµn ®iÖn c¬ b¶n</t>
  </si>
  <si>
    <t>M19: Lùa chän èng, phô kiÖn, TB</t>
  </si>
  <si>
    <t>M25: L¾p ®Æt ®ång hå ®o n­íc</t>
  </si>
  <si>
    <t>M14: M¹ch ®iÖn chiÕu s¸ng CB</t>
  </si>
  <si>
    <t>M20: L¾p ®Æt m¸y b¬m</t>
  </si>
  <si>
    <t>M26: KT x©y, tr¸t</t>
  </si>
  <si>
    <t>M9: CÊp tho¸t n­íc c¬ b¶n</t>
  </si>
  <si>
    <t>M15: HT ®iÖn c¨n hé ®­êng èng PVC</t>
  </si>
  <si>
    <t>M21: L¾p ®Æt ®­êng èng cÊp n­íc</t>
  </si>
  <si>
    <t>M27: D©y kh«ng b¶o vÖ vµ HT chèng sÐt 
c¨n hé</t>
  </si>
  <si>
    <t>M10: BHL§</t>
  </si>
  <si>
    <t>M22: L¾p ®Æt ®­êng èng tho¸t n­íc</t>
  </si>
  <si>
    <t>M11: VËt liÖu ®iÖn</t>
  </si>
  <si>
    <t>M17: Trang bÞ ®iÖn</t>
  </si>
  <si>
    <t>M23: L¾p ®Æt thiÕt bÞ dïng n­íc</t>
  </si>
  <si>
    <t>M28: Thùc tËp s¶n xuÊt</t>
  </si>
  <si>
    <t>M12: Nguéi c¬ b¶n</t>
  </si>
  <si>
    <t>M18: TB l¹nh - nhiÖt gia dông</t>
  </si>
  <si>
    <t>M24: VH QL m¹ng l­íi §¤ cÊp, TN</t>
  </si>
  <si>
    <t>Phạm Thị Ngọc</t>
  </si>
  <si>
    <t>Vũ Thị Mai</t>
  </si>
  <si>
    <t>Đỗ Thị Ngọc</t>
  </si>
  <si>
    <t>Ánh</t>
  </si>
  <si>
    <t>Đinh Quang</t>
  </si>
  <si>
    <t>Diễm</t>
  </si>
  <si>
    <t>Nguyễn Quang</t>
  </si>
  <si>
    <t>Hạnh</t>
  </si>
  <si>
    <t>Hoa A</t>
  </si>
  <si>
    <t>Hoa B</t>
  </si>
  <si>
    <t xml:space="preserve">Trần Mạnh </t>
  </si>
  <si>
    <t>Hoan</t>
  </si>
  <si>
    <t>Nguyễn Kim</t>
  </si>
  <si>
    <t>Hồng</t>
  </si>
  <si>
    <t>Lan</t>
  </si>
  <si>
    <t>Lưu Thị Hồng</t>
  </si>
  <si>
    <t>Bùi Thị Hương</t>
  </si>
  <si>
    <t>Hoàng Duy</t>
  </si>
  <si>
    <t>Năng</t>
  </si>
  <si>
    <t>Đặng Thị Tố</t>
  </si>
  <si>
    <t>Nga</t>
  </si>
  <si>
    <t>Nhã</t>
  </si>
  <si>
    <t>Đồng Bá</t>
  </si>
  <si>
    <t>Nguyễn Thị Thu</t>
  </si>
  <si>
    <t>Sỹ</t>
  </si>
  <si>
    <t>Thao</t>
  </si>
  <si>
    <t xml:space="preserve">Phan Thị </t>
  </si>
  <si>
    <t>Nguyễn Thu</t>
  </si>
  <si>
    <t>Cao Thị</t>
  </si>
  <si>
    <t>Thương</t>
  </si>
  <si>
    <t>Tiếp</t>
  </si>
  <si>
    <t>Nguyễn Thị Linh</t>
  </si>
  <si>
    <t>líp: 65</t>
  </si>
  <si>
    <t>Vữ Văn</t>
  </si>
  <si>
    <t>M7: Kü n¨ng giao tiÕp</t>
  </si>
  <si>
    <t>M13: VËt liÖu l¹nh</t>
  </si>
  <si>
    <t>M19: Thùc tËp gß</t>
  </si>
  <si>
    <t>M25: HT l¹nh CN</t>
  </si>
  <si>
    <t>M8: VÏ kü thuËt</t>
  </si>
  <si>
    <t>M14: ATL§ ®iÖn - l¹nh vµ VSCN</t>
  </si>
  <si>
    <t>M20: KT ®iÖn tö</t>
  </si>
  <si>
    <t>M26: HT §H KK trung t©m</t>
  </si>
  <si>
    <t>M15: M¸y ®iÖn</t>
  </si>
  <si>
    <t>M21: §o l­êng ®iÖn - l¹nh</t>
  </si>
  <si>
    <t>M27: §iÖn tö CS</t>
  </si>
  <si>
    <t>M16: Trang bÞ ®iÖn</t>
  </si>
  <si>
    <t>M22: L¹nh c¬ b¶n</t>
  </si>
  <si>
    <t>M28: C«ng nghÖ §H KK míi</t>
  </si>
  <si>
    <t>M11: §iÖn kü thuËt</t>
  </si>
  <si>
    <t>M17: Thùc tËp nguéi</t>
  </si>
  <si>
    <t>M23: HT m¸y l¹nh § vµ th­¬ng nghiÖp</t>
  </si>
  <si>
    <t>M29: Thùc tËp tèt nghiÖp</t>
  </si>
  <si>
    <t>M12: CSKT nhiÖt - l¹nh vµ §HKK</t>
  </si>
  <si>
    <t>M18: Thùc tËp hµn</t>
  </si>
  <si>
    <t>M24: HT §H kh«ng khÝ côc bé</t>
  </si>
  <si>
    <t xml:space="preserve">Phạm Thị Thùy </t>
  </si>
  <si>
    <t>Tuyên</t>
  </si>
  <si>
    <t xml:space="preserve">Trần Ngọc </t>
  </si>
  <si>
    <t>®iÓm rÌn luyÖn</t>
  </si>
  <si>
    <t>XL rÌn luyÖn</t>
  </si>
  <si>
    <t>M4: Pháp luật</t>
  </si>
  <si>
    <t>M5: Nguội cơ bản</t>
  </si>
  <si>
    <t>+ TB.Kh¸: 06/33</t>
  </si>
  <si>
    <t>+ Trung bình: 12/33</t>
  </si>
  <si>
    <t xml:space="preserve"> + Yếu: 7/33</t>
  </si>
  <si>
    <t xml:space="preserve"> + KÐm: 08/33</t>
  </si>
  <si>
    <t>VT M4</t>
  </si>
  <si>
    <t>VT M1; Không học M2; Thiếu BKT và DVT M5</t>
  </si>
  <si>
    <t>Không học M1, M2, M3, M3, M4, M5</t>
  </si>
  <si>
    <t>VT M3; Không học M4</t>
  </si>
  <si>
    <t>Không học M1, M4</t>
  </si>
  <si>
    <t>Không học M1, M2, M3; Thiếu BKT và VT M2, M3</t>
  </si>
  <si>
    <t>VT M3, Không học M4</t>
  </si>
  <si>
    <t>VT M2; Không học M4, M5</t>
  </si>
  <si>
    <t>VT M2; Không hcoj M4</t>
  </si>
  <si>
    <t>VT M2; Không học M4</t>
  </si>
  <si>
    <t>Không học M4</t>
  </si>
  <si>
    <t>líp: ®n68</t>
  </si>
  <si>
    <t>M1: Pháp luật</t>
  </si>
  <si>
    <t>M3: Điện kỹ thuật</t>
  </si>
  <si>
    <t>M4: Vật liệu điện</t>
  </si>
  <si>
    <t>M4: ChÝnh trÞ</t>
  </si>
  <si>
    <t>M5: Ngo¹i ng÷</t>
  </si>
  <si>
    <t>Thiếu BKT và VT M6</t>
  </si>
  <si>
    <t>Không học M5</t>
  </si>
  <si>
    <t>Không học M1; Thiếu BKT và VT M6</t>
  </si>
  <si>
    <t>Không học M1, M2, M4, M5, M6</t>
  </si>
  <si>
    <t>Không học M4, M6</t>
  </si>
  <si>
    <t>Không học M4, M5; Thiếu BKT và VT M6</t>
  </si>
  <si>
    <t>VT M1; Không học M4;</t>
  </si>
  <si>
    <t>Không học M2, M4, M5</t>
  </si>
  <si>
    <t>Không học M1, M2, M4; VT M6</t>
  </si>
  <si>
    <t>Không học M1, M5, Thiếu BKT và VT M6</t>
  </si>
  <si>
    <t>Không học M1, M4, M5, M6</t>
  </si>
  <si>
    <t>VT M1; Không học M4, M5</t>
  </si>
  <si>
    <t>Không học M1, M4, M5; Thiếu BKT và VT M6</t>
  </si>
  <si>
    <t>Không học M4; Thiếu BKT và VT m6</t>
  </si>
  <si>
    <t>Không học M6</t>
  </si>
  <si>
    <t>Không học M5, M6</t>
  </si>
  <si>
    <t>®iÓm tæng kÕt kú 1 n¨m häc 2015 - 2016</t>
  </si>
  <si>
    <t>®iÓm tæng kÕt kú I n¨m h äc 2015 - 2016</t>
  </si>
  <si>
    <t>NghÒ: CÊp tho¸t n­íc</t>
  </si>
  <si>
    <t xml:space="preserve">                   M«n häc
Hä tªn           </t>
  </si>
  <si>
    <t>tbc
häc tËp</t>
  </si>
  <si>
    <t>xÕp lo¹i
häc tËp</t>
  </si>
  <si>
    <t>®iÓm 
rÌn luyÖn</t>
  </si>
  <si>
    <t>XÕp lo¹i rÌn luyÖn</t>
  </si>
  <si>
    <t>+ Kh¸: 2/5</t>
  </si>
  <si>
    <t>H¶i Phßng, ngµy      th¸ng       n¨m 2016</t>
  </si>
  <si>
    <t>phßng KH - ®µo t¹o</t>
  </si>
  <si>
    <t xml:space="preserve">                                                                                                                                                      </t>
  </si>
  <si>
    <r>
      <t>tr­êng trung cÊp 
Kü thuËt - nghiÖp vô h¶I phßng</t>
    </r>
    <r>
      <rPr>
        <sz val="10"/>
        <rFont val=".VnTimeH"/>
        <family val="2"/>
      </rPr>
      <t xml:space="preserve">
</t>
    </r>
    <r>
      <rPr>
        <b/>
        <sz val="12"/>
        <rFont val=".VnTimeH"/>
        <family val="2"/>
      </rPr>
      <t>phßng KH - ®µo t¹o</t>
    </r>
  </si>
  <si>
    <r>
      <t xml:space="preserve">céng hßa x· héi chñ nghÜa viÖt nam
</t>
    </r>
    <r>
      <rPr>
        <b/>
        <sz val="13"/>
        <rFont val=".VnTime"/>
        <family val="2"/>
      </rPr>
      <t>§éc lËp - Tù do - H¹nh phóc</t>
    </r>
  </si>
  <si>
    <t>Líp: CTN37</t>
  </si>
  <si>
    <t>M</t>
  </si>
  <si>
    <t>M3: Ngo¹i ng÷</t>
  </si>
  <si>
    <t>M4: Ph¸p luËt</t>
  </si>
  <si>
    <t>M5: GD QP</t>
  </si>
  <si>
    <t>M6: VÏ kü thuËt</t>
  </si>
  <si>
    <t>Kh«ng häc M1, M2, M4, M6</t>
  </si>
  <si>
    <t>Cã Q§ vµo häc tõ häc kú 2</t>
  </si>
  <si>
    <t>+ TB.Kh¸: 1/5</t>
  </si>
  <si>
    <t>+ Trung b×nh: 1/5</t>
  </si>
  <si>
    <t>+ KÐm: 1/5</t>
  </si>
  <si>
    <t>líp: §N68</t>
  </si>
  <si>
    <t>Không học M1; VT M2, M3,
 M4</t>
  </si>
  <si>
    <t>Không học M1</t>
  </si>
  <si>
    <t>VT M2, M4</t>
  </si>
  <si>
    <t>VT M1, M4; Không học M3</t>
  </si>
  <si>
    <t xml:space="preserve">VT M1, M4; </t>
  </si>
  <si>
    <t xml:space="preserve">VT M4; </t>
  </si>
  <si>
    <t>Không học M1, M3; VT M2, M4</t>
  </si>
  <si>
    <t>Không học M3</t>
  </si>
  <si>
    <t>KHông học M1, M3; Thiếu BKT và VT M4</t>
  </si>
  <si>
    <t xml:space="preserve">                M«n häc
   Hä tªn           </t>
  </si>
  <si>
    <t>phßng kh - ®µo t¹o</t>
  </si>
  <si>
    <t xml:space="preserve">                  M«n häc
   Hä tªn           </t>
  </si>
  <si>
    <t>+ TB.Kh¸: 10/46</t>
  </si>
  <si>
    <t>+ Trung bình: 14/46</t>
  </si>
  <si>
    <t xml:space="preserve"> + Yếu: 10/46</t>
  </si>
  <si>
    <t xml:space="preserve"> + KÐm: 12/46</t>
  </si>
  <si>
    <t xml:space="preserve"> + KÐm: 08/34</t>
  </si>
  <si>
    <t>+ Kh¸: 13/34</t>
  </si>
  <si>
    <t>+ TB.Kh¸: 08/34</t>
  </si>
  <si>
    <t>+ Trung bình: 04/34</t>
  </si>
  <si>
    <t xml:space="preserve"> + Yếu: 01/34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</si>
</sst>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sz val="10"/>
      <name val=".VnTimeH"/>
      <family val="2"/>
    </font>
    <font>
      <sz val="13"/>
      <name val=".VnTimeH"/>
      <family val="2"/>
    </font>
    <font>
      <sz val="11"/>
      <name val=".VnTimeH"/>
      <family val="2"/>
    </font>
    <font>
      <sz val="11"/>
      <name val=".VnTime"/>
      <family val="2"/>
    </font>
    <font>
      <sz val="12"/>
      <name val=".VnTime"/>
      <family val="2"/>
    </font>
    <font>
      <i/>
      <sz val="13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1"/>
      <name val=".VnTimeH"/>
      <family val="2"/>
    </font>
    <font>
      <b/>
      <sz val="11"/>
      <name val=".VnAvantH"/>
      <family val="2"/>
    </font>
    <font>
      <sz val="11"/>
      <name val=".VnAvantH"/>
      <family val="2"/>
    </font>
    <font>
      <sz val="8"/>
      <name val=".VnAvantH"/>
      <family val="2"/>
    </font>
    <font>
      <sz val="8"/>
      <name val=".VnAvant"/>
      <family val="2"/>
    </font>
    <font>
      <sz val="9"/>
      <name val=".VnTime"/>
      <family val="2"/>
    </font>
    <font>
      <sz val="9"/>
      <name val=".VnAvantH"/>
      <family val="2"/>
    </font>
    <font>
      <sz val="8"/>
      <name val="Arial"/>
      <family val="0"/>
    </font>
    <font>
      <sz val="10"/>
      <name val=".VnArial Narrow"/>
      <family val="2"/>
    </font>
    <font>
      <b/>
      <sz val="11"/>
      <name val=".VnArial Narrow"/>
      <family val="2"/>
    </font>
    <font>
      <sz val="9"/>
      <name val=".VnArial Narrow"/>
      <family val="2"/>
    </font>
    <font>
      <sz val="14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.VnTimeH"/>
      <family val="2"/>
    </font>
    <font>
      <b/>
      <sz val="14"/>
      <name val=".VnAvantH"/>
      <family val="2"/>
    </font>
    <font>
      <b/>
      <sz val="14"/>
      <name val=".VnTimeH"/>
      <family val="2"/>
    </font>
    <font>
      <b/>
      <sz val="12"/>
      <name val="Arial"/>
      <family val="0"/>
    </font>
    <font>
      <b/>
      <sz val="14"/>
      <name val=".VnTime"/>
      <family val="2"/>
    </font>
    <font>
      <sz val="11"/>
      <name val="Arial"/>
      <family val="0"/>
    </font>
    <font>
      <sz val="6"/>
      <name val=".VnAvantH"/>
      <family val="2"/>
    </font>
    <font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.VnArial Narrow"/>
      <family val="2"/>
    </font>
    <font>
      <sz val="7"/>
      <name val=".VnAvantH"/>
      <family val="2"/>
    </font>
    <font>
      <b/>
      <sz val="10"/>
      <name val=".VnArial Narrow"/>
      <family val="2"/>
    </font>
    <font>
      <sz val="9"/>
      <name val="Arial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.VnTim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16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166" fontId="19" fillId="24" borderId="1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166" fontId="19" fillId="24" borderId="10" xfId="0" applyNumberFormat="1" applyFont="1" applyFill="1" applyBorder="1" applyAlignment="1">
      <alignment horizontal="center" vertical="center"/>
    </xf>
    <xf numFmtId="166" fontId="19" fillId="24" borderId="15" xfId="0" applyNumberFormat="1" applyFont="1" applyFill="1" applyBorder="1" applyAlignment="1">
      <alignment horizontal="center" vertical="center"/>
    </xf>
    <xf numFmtId="166" fontId="19" fillId="24" borderId="13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66" fontId="19" fillId="24" borderId="11" xfId="0" applyNumberFormat="1" applyFont="1" applyFill="1" applyBorder="1" applyAlignment="1">
      <alignment horizontal="center" vertical="center"/>
    </xf>
    <xf numFmtId="166" fontId="19" fillId="24" borderId="14" xfId="0" applyNumberFormat="1" applyFont="1" applyFill="1" applyBorder="1" applyAlignment="1">
      <alignment horizontal="center" vertical="center"/>
    </xf>
    <xf numFmtId="166" fontId="19" fillId="24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66" fontId="19" fillId="20" borderId="10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13" xfId="0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166" fontId="19" fillId="17" borderId="1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166" fontId="19" fillId="0" borderId="24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0" fillId="25" borderId="0" xfId="0" applyFill="1" applyAlignment="1">
      <alignment/>
    </xf>
    <xf numFmtId="0" fontId="0" fillId="14" borderId="0" xfId="0" applyFill="1" applyAlignment="1">
      <alignment/>
    </xf>
    <xf numFmtId="166" fontId="19" fillId="26" borderId="10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0" fillId="26" borderId="0" xfId="0" applyFill="1" applyAlignment="1">
      <alignment/>
    </xf>
    <xf numFmtId="166" fontId="19" fillId="17" borderId="15" xfId="0" applyNumberFormat="1" applyFont="1" applyFill="1" applyBorder="1" applyAlignment="1">
      <alignment horizontal="center" vertical="center"/>
    </xf>
    <xf numFmtId="166" fontId="19" fillId="17" borderId="18" xfId="0" applyNumberFormat="1" applyFont="1" applyFill="1" applyBorder="1" applyAlignment="1">
      <alignment horizontal="center" vertical="center"/>
    </xf>
    <xf numFmtId="166" fontId="51" fillId="24" borderId="11" xfId="0" applyNumberFormat="1" applyFont="1" applyFill="1" applyBorder="1" applyAlignment="1">
      <alignment horizontal="center" vertical="center"/>
    </xf>
    <xf numFmtId="166" fontId="51" fillId="24" borderId="14" xfId="0" applyNumberFormat="1" applyFont="1" applyFill="1" applyBorder="1" applyAlignment="1">
      <alignment horizontal="center" vertical="center"/>
    </xf>
    <xf numFmtId="166" fontId="51" fillId="0" borderId="11" xfId="0" applyNumberFormat="1" applyFont="1" applyBorder="1" applyAlignment="1">
      <alignment horizontal="center" vertical="center"/>
    </xf>
    <xf numFmtId="166" fontId="51" fillId="24" borderId="10" xfId="0" applyNumberFormat="1" applyFont="1" applyFill="1" applyBorder="1" applyAlignment="1">
      <alignment horizontal="center" vertical="center"/>
    </xf>
    <xf numFmtId="166" fontId="51" fillId="24" borderId="15" xfId="0" applyNumberFormat="1" applyFont="1" applyFill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24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66" fontId="51" fillId="24" borderId="11" xfId="0" applyNumberFormat="1" applyFont="1" applyFill="1" applyBorder="1" applyAlignment="1">
      <alignment horizontal="center"/>
    </xf>
    <xf numFmtId="166" fontId="51" fillId="24" borderId="10" xfId="0" applyNumberFormat="1" applyFont="1" applyFill="1" applyBorder="1" applyAlignment="1">
      <alignment horizontal="center"/>
    </xf>
    <xf numFmtId="166" fontId="53" fillId="0" borderId="1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4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48" fillId="0" borderId="0" xfId="0" applyFont="1" applyAlignment="1">
      <alignment/>
    </xf>
    <xf numFmtId="166" fontId="19" fillId="17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6" fontId="18" fillId="0" borderId="11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9" fillId="24" borderId="23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166" fontId="19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6" fontId="19" fillId="26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0" fillId="0" borderId="25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0" fillId="25" borderId="15" xfId="0" applyFont="1" applyFill="1" applyBorder="1" applyAlignment="1">
      <alignment vertical="center" wrapText="1"/>
    </xf>
    <xf numFmtId="0" fontId="50" fillId="25" borderId="26" xfId="0" applyFont="1" applyFill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0" fillId="0" borderId="1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8" fillId="24" borderId="11" xfId="0" applyFont="1" applyFill="1" applyBorder="1" applyAlignment="1">
      <alignment vertical="center"/>
    </xf>
    <xf numFmtId="0" fontId="58" fillId="24" borderId="10" xfId="0" applyFont="1" applyFill="1" applyBorder="1" applyAlignment="1">
      <alignment vertical="center" wrapText="1"/>
    </xf>
    <xf numFmtId="0" fontId="58" fillId="24" borderId="18" xfId="0" applyFont="1" applyFill="1" applyBorder="1" applyAlignment="1">
      <alignment vertical="center" wrapText="1"/>
    </xf>
    <xf numFmtId="0" fontId="58" fillId="24" borderId="13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24" borderId="29" xfId="0" applyFont="1" applyFill="1" applyBorder="1" applyAlignment="1">
      <alignment vertical="center" wrapText="1"/>
    </xf>
    <xf numFmtId="0" fontId="50" fillId="24" borderId="30" xfId="0" applyFont="1" applyFill="1" applyBorder="1" applyAlignment="1">
      <alignment vertical="center" wrapText="1"/>
    </xf>
    <xf numFmtId="0" fontId="50" fillId="25" borderId="31" xfId="0" applyFont="1" applyFill="1" applyBorder="1" applyAlignment="1">
      <alignment vertical="center" wrapText="1"/>
    </xf>
    <xf numFmtId="0" fontId="50" fillId="25" borderId="32" xfId="0" applyFont="1" applyFill="1" applyBorder="1" applyAlignment="1">
      <alignment vertical="center" wrapText="1"/>
    </xf>
    <xf numFmtId="0" fontId="50" fillId="24" borderId="31" xfId="0" applyFont="1" applyFill="1" applyBorder="1" applyAlignment="1">
      <alignment vertical="center" wrapText="1"/>
    </xf>
    <xf numFmtId="0" fontId="50" fillId="24" borderId="32" xfId="0" applyFont="1" applyFill="1" applyBorder="1" applyAlignment="1">
      <alignment vertical="center" wrapText="1"/>
    </xf>
    <xf numFmtId="0" fontId="50" fillId="25" borderId="33" xfId="0" applyFont="1" applyFill="1" applyBorder="1" applyAlignment="1">
      <alignment vertical="center" wrapText="1"/>
    </xf>
    <xf numFmtId="0" fontId="50" fillId="25" borderId="34" xfId="0" applyFont="1" applyFill="1" applyBorder="1" applyAlignment="1">
      <alignment vertical="center" wrapText="1"/>
    </xf>
    <xf numFmtId="0" fontId="50" fillId="24" borderId="35" xfId="0" applyFont="1" applyFill="1" applyBorder="1" applyAlignment="1">
      <alignment vertical="center" wrapText="1"/>
    </xf>
    <xf numFmtId="0" fontId="50" fillId="24" borderId="36" xfId="0" applyFont="1" applyFill="1" applyBorder="1" applyAlignment="1">
      <alignment vertical="center" wrapText="1"/>
    </xf>
    <xf numFmtId="0" fontId="50" fillId="24" borderId="31" xfId="0" applyFont="1" applyFill="1" applyBorder="1" applyAlignment="1">
      <alignment vertical="center"/>
    </xf>
    <xf numFmtId="0" fontId="50" fillId="24" borderId="32" xfId="0" applyFont="1" applyFill="1" applyBorder="1" applyAlignment="1">
      <alignment vertical="center"/>
    </xf>
    <xf numFmtId="0" fontId="50" fillId="24" borderId="33" xfId="0" applyFont="1" applyFill="1" applyBorder="1" applyAlignment="1">
      <alignment vertical="center" wrapText="1"/>
    </xf>
    <xf numFmtId="0" fontId="50" fillId="24" borderId="34" xfId="0" applyFont="1" applyFill="1" applyBorder="1" applyAlignment="1">
      <alignment vertical="center" wrapText="1"/>
    </xf>
    <xf numFmtId="166" fontId="18" fillId="0" borderId="2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18" borderId="0" xfId="0" applyFill="1" applyAlignment="1">
      <alignment/>
    </xf>
    <xf numFmtId="0" fontId="0" fillId="27" borderId="0" xfId="0" applyFill="1" applyAlignment="1">
      <alignment/>
    </xf>
    <xf numFmtId="166" fontId="19" fillId="26" borderId="15" xfId="0" applyNumberFormat="1" applyFont="1" applyFill="1" applyBorder="1" applyAlignment="1">
      <alignment horizontal="center" vertical="center"/>
    </xf>
    <xf numFmtId="0" fontId="50" fillId="0" borderId="0" xfId="0" applyFont="1" applyBorder="1" applyAlignment="1" quotePrefix="1">
      <alignment horizontal="left" vertical="center"/>
    </xf>
    <xf numFmtId="166" fontId="50" fillId="0" borderId="0" xfId="0" applyNumberFormat="1" applyFont="1" applyAlignment="1">
      <alignment vertical="center"/>
    </xf>
    <xf numFmtId="0" fontId="4" fillId="0" borderId="0" xfId="0" applyFont="1" applyBorder="1" applyAlignment="1" quotePrefix="1">
      <alignment vertical="center"/>
    </xf>
    <xf numFmtId="166" fontId="5" fillId="0" borderId="0" xfId="0" applyNumberFormat="1" applyFont="1" applyAlignment="1">
      <alignment vertical="center"/>
    </xf>
    <xf numFmtId="166" fontId="8" fillId="24" borderId="11" xfId="0" applyNumberFormat="1" applyFont="1" applyFill="1" applyBorder="1" applyAlignment="1">
      <alignment horizontal="center" vertical="center"/>
    </xf>
    <xf numFmtId="166" fontId="8" fillId="24" borderId="10" xfId="0" applyNumberFormat="1" applyFont="1" applyFill="1" applyBorder="1" applyAlignment="1">
      <alignment horizontal="center" vertical="center"/>
    </xf>
    <xf numFmtId="166" fontId="8" fillId="24" borderId="18" xfId="0" applyNumberFormat="1" applyFont="1" applyFill="1" applyBorder="1" applyAlignment="1">
      <alignment horizontal="center" vertical="center"/>
    </xf>
    <xf numFmtId="166" fontId="19" fillId="26" borderId="14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66" fontId="51" fillId="24" borderId="18" xfId="0" applyNumberFormat="1" applyFont="1" applyFill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24" borderId="18" xfId="0" applyFont="1" applyFill="1" applyBorder="1" applyAlignment="1">
      <alignment vertical="center"/>
    </xf>
    <xf numFmtId="0" fontId="48" fillId="0" borderId="17" xfId="0" applyFont="1" applyBorder="1" applyAlignment="1">
      <alignment/>
    </xf>
    <xf numFmtId="0" fontId="4" fillId="25" borderId="0" xfId="0" applyFont="1" applyFill="1" applyBorder="1" applyAlignment="1">
      <alignment vertical="center"/>
    </xf>
    <xf numFmtId="166" fontId="51" fillId="17" borderId="10" xfId="0" applyNumberFormat="1" applyFont="1" applyFill="1" applyBorder="1" applyAlignment="1">
      <alignment horizontal="center" vertical="center"/>
    </xf>
    <xf numFmtId="166" fontId="51" fillId="26" borderId="15" xfId="0" applyNumberFormat="1" applyFont="1" applyFill="1" applyBorder="1" applyAlignment="1">
      <alignment horizontal="center" vertical="center"/>
    </xf>
    <xf numFmtId="166" fontId="51" fillId="17" borderId="18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24" borderId="29" xfId="0" applyFont="1" applyFill="1" applyBorder="1" applyAlignment="1">
      <alignment vertical="center" wrapText="1"/>
    </xf>
    <xf numFmtId="0" fontId="55" fillId="24" borderId="30" xfId="0" applyFont="1" applyFill="1" applyBorder="1" applyAlignment="1">
      <alignment vertical="center" wrapText="1"/>
    </xf>
    <xf numFmtId="0" fontId="55" fillId="25" borderId="31" xfId="0" applyFont="1" applyFill="1" applyBorder="1" applyAlignment="1">
      <alignment vertical="center" wrapText="1"/>
    </xf>
    <xf numFmtId="0" fontId="55" fillId="25" borderId="32" xfId="0" applyFont="1" applyFill="1" applyBorder="1" applyAlignment="1">
      <alignment vertical="center" wrapText="1"/>
    </xf>
    <xf numFmtId="0" fontId="55" fillId="24" borderId="31" xfId="0" applyFont="1" applyFill="1" applyBorder="1" applyAlignment="1">
      <alignment vertical="center" wrapText="1"/>
    </xf>
    <xf numFmtId="0" fontId="55" fillId="24" borderId="32" xfId="0" applyFont="1" applyFill="1" applyBorder="1" applyAlignment="1">
      <alignment vertical="center" wrapText="1"/>
    </xf>
    <xf numFmtId="0" fontId="55" fillId="24" borderId="31" xfId="0" applyFont="1" applyFill="1" applyBorder="1" applyAlignment="1">
      <alignment vertical="center"/>
    </xf>
    <xf numFmtId="0" fontId="55" fillId="24" borderId="32" xfId="0" applyFont="1" applyFill="1" applyBorder="1" applyAlignment="1">
      <alignment vertical="center"/>
    </xf>
    <xf numFmtId="0" fontId="55" fillId="24" borderId="33" xfId="0" applyFont="1" applyFill="1" applyBorder="1" applyAlignment="1">
      <alignment vertical="center" wrapText="1"/>
    </xf>
    <xf numFmtId="0" fontId="55" fillId="24" borderId="34" xfId="0" applyFont="1" applyFill="1" applyBorder="1" applyAlignment="1">
      <alignment vertical="center" wrapText="1"/>
    </xf>
    <xf numFmtId="0" fontId="58" fillId="24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6" fontId="59" fillId="24" borderId="10" xfId="0" applyNumberFormat="1" applyFont="1" applyFill="1" applyBorder="1" applyAlignment="1">
      <alignment horizontal="center" vertical="center"/>
    </xf>
    <xf numFmtId="166" fontId="59" fillId="24" borderId="18" xfId="0" applyNumberFormat="1" applyFont="1" applyFill="1" applyBorder="1" applyAlignment="1">
      <alignment horizontal="center" vertical="center"/>
    </xf>
    <xf numFmtId="166" fontId="59" fillId="24" borderId="13" xfId="0" applyNumberFormat="1" applyFont="1" applyFill="1" applyBorder="1" applyAlignment="1">
      <alignment horizontal="center" vertical="center"/>
    </xf>
    <xf numFmtId="166" fontId="59" fillId="24" borderId="11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9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166" fontId="19" fillId="20" borderId="13" xfId="0" applyNumberFormat="1" applyFont="1" applyFill="1" applyBorder="1" applyAlignment="1">
      <alignment horizontal="center" vertical="center"/>
    </xf>
    <xf numFmtId="166" fontId="8" fillId="24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/>
    </xf>
    <xf numFmtId="0" fontId="57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26" fillId="0" borderId="0" xfId="0" applyFont="1" applyAlignment="1">
      <alignment/>
    </xf>
    <xf numFmtId="0" fontId="55" fillId="24" borderId="35" xfId="0" applyFont="1" applyFill="1" applyBorder="1" applyAlignment="1">
      <alignment vertical="center" wrapText="1"/>
    </xf>
    <xf numFmtId="0" fontId="55" fillId="24" borderId="36" xfId="0" applyFont="1" applyFill="1" applyBorder="1" applyAlignment="1">
      <alignment vertical="center" wrapText="1"/>
    </xf>
    <xf numFmtId="166" fontId="19" fillId="26" borderId="18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8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0" borderId="47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8954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31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486525" y="552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8954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31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486525" y="552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6692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32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657975" y="5524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657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0</xdr:row>
      <xdr:rowOff>552450</xdr:rowOff>
    </xdr:from>
    <xdr:to>
      <xdr:col>36</xdr:col>
      <xdr:colOff>76200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086475" y="552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466850"/>
          <a:ext cx="1447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</xdr:row>
      <xdr:rowOff>0</xdr:rowOff>
    </xdr:from>
    <xdr:to>
      <xdr:col>3</xdr:col>
      <xdr:colOff>104775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790575" y="657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438150</xdr:rowOff>
    </xdr:from>
    <xdr:to>
      <xdr:col>13</xdr:col>
      <xdr:colOff>1104900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5219700" y="438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466850"/>
          <a:ext cx="1552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</xdr:row>
      <xdr:rowOff>0</xdr:rowOff>
    </xdr:from>
    <xdr:to>
      <xdr:col>3</xdr:col>
      <xdr:colOff>104775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790575" y="6572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438150</xdr:rowOff>
    </xdr:from>
    <xdr:to>
      <xdr:col>12</xdr:col>
      <xdr:colOff>1104900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5067300" y="438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466850"/>
          <a:ext cx="16383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</xdr:row>
      <xdr:rowOff>0</xdr:rowOff>
    </xdr:from>
    <xdr:to>
      <xdr:col>3</xdr:col>
      <xdr:colOff>104775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790575" y="657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438150</xdr:rowOff>
    </xdr:from>
    <xdr:to>
      <xdr:col>11</xdr:col>
      <xdr:colOff>1104900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4991100" y="438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590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</xdr:row>
      <xdr:rowOff>0</xdr:rowOff>
    </xdr:from>
    <xdr:to>
      <xdr:col>4</xdr:col>
      <xdr:colOff>228600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657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0</xdr:row>
      <xdr:rowOff>447675</xdr:rowOff>
    </xdr:from>
    <xdr:to>
      <xdr:col>13</xdr:col>
      <xdr:colOff>971550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5648325" y="447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A1">
      <pane ySplit="3810" topLeftCell="BM43" activePane="bottomLeft" state="split"/>
      <selection pane="topLeft" activeCell="A3" sqref="A3:AI3"/>
      <selection pane="bottomLeft" activeCell="Z48" sqref="Z48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8.00390625" style="0" customWidth="1"/>
    <col min="4" max="31" width="3.28125" style="0" customWidth="1"/>
    <col min="32" max="32" width="4.7109375" style="0" customWidth="1"/>
    <col min="33" max="33" width="6.140625" style="0" customWidth="1"/>
    <col min="34" max="34" width="8.57421875" style="0" customWidth="1"/>
    <col min="35" max="35" width="30.140625" style="0" customWidth="1"/>
  </cols>
  <sheetData>
    <row r="1" spans="1:35" ht="51.75" customHeight="1">
      <c r="A1" s="231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35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2" spans="1:35" ht="24.75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1:35" ht="21">
      <c r="A3" s="235" t="s">
        <v>351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</row>
    <row r="5" spans="1:35" ht="48.75" customHeight="1">
      <c r="A5" s="239" t="s">
        <v>0</v>
      </c>
      <c r="B5" s="243" t="s">
        <v>8</v>
      </c>
      <c r="C5" s="244"/>
      <c r="D5" s="47" t="s">
        <v>15</v>
      </c>
      <c r="E5" s="47" t="s">
        <v>16</v>
      </c>
      <c r="F5" s="47" t="s">
        <v>17</v>
      </c>
      <c r="G5" s="47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51</v>
      </c>
      <c r="X5" s="48" t="s">
        <v>52</v>
      </c>
      <c r="Y5" s="48" t="s">
        <v>53</v>
      </c>
      <c r="Z5" s="48" t="s">
        <v>54</v>
      </c>
      <c r="AA5" s="48" t="s">
        <v>55</v>
      </c>
      <c r="AB5" s="48" t="s">
        <v>56</v>
      </c>
      <c r="AC5" s="48" t="s">
        <v>57</v>
      </c>
      <c r="AD5" s="48" t="s">
        <v>58</v>
      </c>
      <c r="AE5" s="48" t="s">
        <v>59</v>
      </c>
      <c r="AF5" s="240" t="s">
        <v>4</v>
      </c>
      <c r="AG5" s="241" t="s">
        <v>45</v>
      </c>
      <c r="AH5" s="241" t="s">
        <v>1</v>
      </c>
      <c r="AI5" s="242" t="s">
        <v>2</v>
      </c>
    </row>
    <row r="6" spans="1:35" ht="18.75" customHeight="1">
      <c r="A6" s="239"/>
      <c r="B6" s="244"/>
      <c r="C6" s="244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3</v>
      </c>
      <c r="J6" s="12">
        <v>3</v>
      </c>
      <c r="K6" s="12">
        <v>4</v>
      </c>
      <c r="L6" s="12">
        <v>4</v>
      </c>
      <c r="M6" s="12">
        <v>2</v>
      </c>
      <c r="N6" s="12">
        <v>2</v>
      </c>
      <c r="O6" s="12">
        <v>3</v>
      </c>
      <c r="P6" s="12">
        <v>3</v>
      </c>
      <c r="Q6" s="12">
        <v>4</v>
      </c>
      <c r="R6" s="12">
        <v>4</v>
      </c>
      <c r="S6" s="12">
        <v>6</v>
      </c>
      <c r="T6" s="12">
        <v>6</v>
      </c>
      <c r="U6" s="12">
        <v>5</v>
      </c>
      <c r="V6" s="12">
        <v>2</v>
      </c>
      <c r="W6" s="12">
        <v>2</v>
      </c>
      <c r="X6" s="12">
        <v>3</v>
      </c>
      <c r="Y6" s="12">
        <v>3</v>
      </c>
      <c r="Z6" s="12">
        <v>3</v>
      </c>
      <c r="AA6" s="12">
        <v>3</v>
      </c>
      <c r="AB6" s="12">
        <v>2</v>
      </c>
      <c r="AC6" s="12">
        <v>3</v>
      </c>
      <c r="AD6" s="12">
        <v>3</v>
      </c>
      <c r="AE6" s="12">
        <v>4</v>
      </c>
      <c r="AF6" s="240"/>
      <c r="AG6" s="241"/>
      <c r="AH6" s="241"/>
      <c r="AI6" s="242"/>
    </row>
    <row r="7" spans="1:35" ht="15.75">
      <c r="A7" s="10">
        <v>1</v>
      </c>
      <c r="B7" s="134" t="s">
        <v>274</v>
      </c>
      <c r="C7" s="135" t="s">
        <v>9</v>
      </c>
      <c r="D7" s="49"/>
      <c r="E7" s="49"/>
      <c r="F7" s="49"/>
      <c r="G7" s="50"/>
      <c r="H7" s="49"/>
      <c r="I7" s="49"/>
      <c r="J7" s="49"/>
      <c r="K7" s="49"/>
      <c r="L7" s="49"/>
      <c r="M7" s="49"/>
      <c r="N7" s="49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21"/>
      <c r="AB7" s="21"/>
      <c r="AC7" s="21"/>
      <c r="AD7" s="21"/>
      <c r="AE7" s="21"/>
      <c r="AF7" s="16">
        <f aca="true" t="shared" si="0" ref="AF7:AF38">(D7*$D$6+E7*$E$6+H7*$H$6+G7*$G$6+F7*$F$6+I7*$I$6+J7*$J$6+K7*$K$6+L7*$L$6+M7*$M$6+N7*$N$6+O7*$O$6+P7*$P$6+Q7*$Q$6+R7*$R$6+S7*$S$6+T7*$T$6+U7*$U$6+V7*$V$6)/SUM($D$6:$V$6)</f>
        <v>0</v>
      </c>
      <c r="AG7" s="18"/>
      <c r="AH7" s="39" t="str">
        <f aca="true" t="shared" si="1" ref="AH7:AH38">IF(AF7&lt;5,"YÕu",IF(AF7&lt;6,"Trung b×nh","TB.Kh¸"))</f>
        <v>YÕu</v>
      </c>
      <c r="AI7" s="13"/>
    </row>
    <row r="8" spans="1:38" ht="15.75">
      <c r="A8" s="5">
        <v>2</v>
      </c>
      <c r="B8" s="136" t="s">
        <v>275</v>
      </c>
      <c r="C8" s="137" t="s">
        <v>9</v>
      </c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23"/>
      <c r="X8" s="23"/>
      <c r="Y8" s="23"/>
      <c r="Z8" s="23"/>
      <c r="AA8" s="23"/>
      <c r="AB8" s="23"/>
      <c r="AC8" s="23"/>
      <c r="AD8" s="23"/>
      <c r="AE8" s="23"/>
      <c r="AF8" s="17">
        <f t="shared" si="0"/>
        <v>0</v>
      </c>
      <c r="AG8" s="19"/>
      <c r="AH8" s="40" t="str">
        <f t="shared" si="1"/>
        <v>YÕu</v>
      </c>
      <c r="AI8" s="14"/>
      <c r="AK8" s="75"/>
      <c r="AL8" t="s">
        <v>137</v>
      </c>
    </row>
    <row r="9" spans="1:38" ht="15.75">
      <c r="A9" s="5">
        <v>3</v>
      </c>
      <c r="B9" s="138" t="s">
        <v>276</v>
      </c>
      <c r="C9" s="139" t="s">
        <v>277</v>
      </c>
      <c r="D9" s="44"/>
      <c r="E9" s="44"/>
      <c r="F9" s="44"/>
      <c r="G9" s="45"/>
      <c r="H9" s="44"/>
      <c r="I9" s="44"/>
      <c r="J9" s="44"/>
      <c r="K9" s="44"/>
      <c r="L9" s="44"/>
      <c r="M9" s="44"/>
      <c r="N9" s="44"/>
      <c r="O9" s="22"/>
      <c r="P9" s="22"/>
      <c r="Q9" s="22"/>
      <c r="R9" s="22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17">
        <f t="shared" si="0"/>
        <v>0</v>
      </c>
      <c r="AG9" s="19"/>
      <c r="AH9" s="40" t="str">
        <f t="shared" si="1"/>
        <v>YÕu</v>
      </c>
      <c r="AI9" s="14"/>
      <c r="AK9" s="80"/>
      <c r="AL9" t="s">
        <v>138</v>
      </c>
    </row>
    <row r="10" spans="1:38" ht="15.75">
      <c r="A10" s="5">
        <v>4</v>
      </c>
      <c r="B10" s="138" t="s">
        <v>84</v>
      </c>
      <c r="C10" s="139" t="s">
        <v>83</v>
      </c>
      <c r="D10" s="44"/>
      <c r="E10" s="44"/>
      <c r="F10" s="44"/>
      <c r="G10" s="45"/>
      <c r="H10" s="44"/>
      <c r="I10" s="44"/>
      <c r="J10" s="44"/>
      <c r="K10" s="44"/>
      <c r="L10" s="44"/>
      <c r="M10" s="44"/>
      <c r="N10" s="44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17">
        <f t="shared" si="0"/>
        <v>0</v>
      </c>
      <c r="AG10" s="19"/>
      <c r="AH10" s="40" t="str">
        <f t="shared" si="1"/>
        <v>YÕu</v>
      </c>
      <c r="AI10" s="14"/>
      <c r="AK10" s="76" t="s">
        <v>139</v>
      </c>
      <c r="AL10" t="s">
        <v>140</v>
      </c>
    </row>
    <row r="11" spans="1:38" ht="15.75">
      <c r="A11" s="5">
        <v>5</v>
      </c>
      <c r="B11" s="138" t="s">
        <v>278</v>
      </c>
      <c r="C11" s="139" t="s">
        <v>118</v>
      </c>
      <c r="D11" s="44"/>
      <c r="E11" s="44"/>
      <c r="F11" s="44"/>
      <c r="G11" s="45"/>
      <c r="H11" s="44"/>
      <c r="I11" s="44"/>
      <c r="J11" s="44"/>
      <c r="K11" s="44"/>
      <c r="L11" s="44"/>
      <c r="M11" s="44"/>
      <c r="N11" s="44"/>
      <c r="O11" s="22"/>
      <c r="P11" s="2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17">
        <f t="shared" si="0"/>
        <v>0</v>
      </c>
      <c r="AG11" s="19"/>
      <c r="AH11" s="40" t="str">
        <f t="shared" si="1"/>
        <v>YÕu</v>
      </c>
      <c r="AI11" s="14"/>
      <c r="AK11" s="77"/>
      <c r="AL11" t="s">
        <v>141</v>
      </c>
    </row>
    <row r="12" spans="1:38" ht="15.75">
      <c r="A12" s="5">
        <v>6</v>
      </c>
      <c r="B12" s="138" t="s">
        <v>86</v>
      </c>
      <c r="C12" s="139" t="s">
        <v>79</v>
      </c>
      <c r="D12" s="44"/>
      <c r="E12" s="44"/>
      <c r="F12" s="44"/>
      <c r="G12" s="45"/>
      <c r="H12" s="44"/>
      <c r="I12" s="44"/>
      <c r="J12" s="44"/>
      <c r="K12" s="44"/>
      <c r="L12" s="44"/>
      <c r="M12" s="44"/>
      <c r="N12" s="44"/>
      <c r="O12" s="22"/>
      <c r="P12" s="22"/>
      <c r="Q12" s="22"/>
      <c r="R12" s="22"/>
      <c r="S12" s="22"/>
      <c r="T12" s="22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17">
        <f t="shared" si="0"/>
        <v>0</v>
      </c>
      <c r="AG12" s="19"/>
      <c r="AH12" s="40" t="str">
        <f t="shared" si="1"/>
        <v>YÕu</v>
      </c>
      <c r="AI12" s="14"/>
      <c r="AK12" s="79"/>
      <c r="AL12" t="s">
        <v>142</v>
      </c>
    </row>
    <row r="13" spans="1:35" ht="15.75">
      <c r="A13" s="5">
        <v>7</v>
      </c>
      <c r="B13" s="138" t="s">
        <v>123</v>
      </c>
      <c r="C13" s="139" t="s">
        <v>279</v>
      </c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44"/>
      <c r="O13" s="22"/>
      <c r="P13" s="22"/>
      <c r="Q13" s="22"/>
      <c r="R13" s="22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17">
        <f t="shared" si="0"/>
        <v>0</v>
      </c>
      <c r="AG13" s="19"/>
      <c r="AH13" s="40" t="str">
        <f t="shared" si="1"/>
        <v>YÕu</v>
      </c>
      <c r="AI13" s="14"/>
    </row>
    <row r="14" spans="1:35" ht="16.5" customHeight="1">
      <c r="A14" s="5">
        <v>8</v>
      </c>
      <c r="B14" s="138" t="s">
        <v>82</v>
      </c>
      <c r="C14" s="139" t="s">
        <v>81</v>
      </c>
      <c r="D14" s="44"/>
      <c r="E14" s="44"/>
      <c r="F14" s="44"/>
      <c r="G14" s="45"/>
      <c r="H14" s="44"/>
      <c r="I14" s="44"/>
      <c r="J14" s="44"/>
      <c r="K14" s="44"/>
      <c r="L14" s="44"/>
      <c r="M14" s="44"/>
      <c r="N14" s="44"/>
      <c r="O14" s="22"/>
      <c r="P14" s="22"/>
      <c r="Q14" s="22"/>
      <c r="R14" s="22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17">
        <f t="shared" si="0"/>
        <v>0</v>
      </c>
      <c r="AG14" s="19"/>
      <c r="AH14" s="40" t="str">
        <f t="shared" si="1"/>
        <v>YÕu</v>
      </c>
      <c r="AI14" s="14"/>
    </row>
    <row r="15" spans="1:35" ht="15.75">
      <c r="A15" s="5">
        <v>9</v>
      </c>
      <c r="B15" s="138" t="s">
        <v>280</v>
      </c>
      <c r="C15" s="139" t="s">
        <v>10</v>
      </c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44"/>
      <c r="O15" s="22"/>
      <c r="P15" s="22"/>
      <c r="Q15" s="22"/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17">
        <f t="shared" si="0"/>
        <v>0</v>
      </c>
      <c r="AG15" s="19"/>
      <c r="AH15" s="40" t="str">
        <f t="shared" si="1"/>
        <v>YÕu</v>
      </c>
      <c r="AI15" s="14"/>
    </row>
    <row r="16" spans="1:35" ht="15.75">
      <c r="A16" s="5">
        <v>10</v>
      </c>
      <c r="B16" s="138" t="s">
        <v>103</v>
      </c>
      <c r="C16" s="139" t="s">
        <v>116</v>
      </c>
      <c r="D16" s="44"/>
      <c r="E16" s="44"/>
      <c r="F16" s="44"/>
      <c r="G16" s="45"/>
      <c r="H16" s="44"/>
      <c r="I16" s="44"/>
      <c r="J16" s="44"/>
      <c r="K16" s="44"/>
      <c r="L16" s="44"/>
      <c r="M16" s="44"/>
      <c r="N16" s="44"/>
      <c r="O16" s="22"/>
      <c r="P16" s="22"/>
      <c r="Q16" s="22"/>
      <c r="R16" s="22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17">
        <f t="shared" si="0"/>
        <v>0</v>
      </c>
      <c r="AG16" s="19"/>
      <c r="AH16" s="40" t="str">
        <f t="shared" si="1"/>
        <v>YÕu</v>
      </c>
      <c r="AI16" s="14"/>
    </row>
    <row r="17" spans="1:35" ht="15.75">
      <c r="A17" s="5">
        <v>11</v>
      </c>
      <c r="B17" s="138" t="s">
        <v>107</v>
      </c>
      <c r="C17" s="139" t="s">
        <v>281</v>
      </c>
      <c r="D17" s="44"/>
      <c r="E17" s="44"/>
      <c r="F17" s="44"/>
      <c r="G17" s="45"/>
      <c r="H17" s="44"/>
      <c r="I17" s="44"/>
      <c r="J17" s="44"/>
      <c r="K17" s="44"/>
      <c r="L17" s="44"/>
      <c r="M17" s="44"/>
      <c r="N17" s="44"/>
      <c r="O17" s="22"/>
      <c r="P17" s="22"/>
      <c r="Q17" s="22"/>
      <c r="R17" s="22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17">
        <f t="shared" si="0"/>
        <v>0</v>
      </c>
      <c r="AG17" s="19"/>
      <c r="AH17" s="40" t="str">
        <f t="shared" si="1"/>
        <v>YÕu</v>
      </c>
      <c r="AI17" s="14"/>
    </row>
    <row r="18" spans="1:35" ht="15.75">
      <c r="A18" s="5">
        <v>12</v>
      </c>
      <c r="B18" s="138" t="s">
        <v>107</v>
      </c>
      <c r="C18" s="139" t="s">
        <v>128</v>
      </c>
      <c r="D18" s="44"/>
      <c r="E18" s="44"/>
      <c r="F18" s="44"/>
      <c r="G18" s="45"/>
      <c r="H18" s="44"/>
      <c r="I18" s="44"/>
      <c r="J18" s="44"/>
      <c r="K18" s="44"/>
      <c r="L18" s="44"/>
      <c r="M18" s="44"/>
      <c r="N18" s="44"/>
      <c r="O18" s="22"/>
      <c r="P18" s="22"/>
      <c r="Q18" s="22"/>
      <c r="R18" s="22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17">
        <f t="shared" si="0"/>
        <v>0</v>
      </c>
      <c r="AG18" s="19"/>
      <c r="AH18" s="40" t="str">
        <f t="shared" si="1"/>
        <v>YÕu</v>
      </c>
      <c r="AI18" s="14"/>
    </row>
    <row r="19" spans="1:35" ht="15.75">
      <c r="A19" s="5">
        <v>13</v>
      </c>
      <c r="B19" s="138" t="s">
        <v>130</v>
      </c>
      <c r="C19" s="139" t="s">
        <v>226</v>
      </c>
      <c r="D19" s="44"/>
      <c r="E19" s="44"/>
      <c r="F19" s="44"/>
      <c r="G19" s="45"/>
      <c r="H19" s="44"/>
      <c r="I19" s="44"/>
      <c r="J19" s="44"/>
      <c r="K19" s="44"/>
      <c r="L19" s="44"/>
      <c r="M19" s="44"/>
      <c r="N19" s="44"/>
      <c r="O19" s="22"/>
      <c r="P19" s="22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17">
        <f t="shared" si="0"/>
        <v>0</v>
      </c>
      <c r="AG19" s="19"/>
      <c r="AH19" s="40" t="str">
        <f t="shared" si="1"/>
        <v>YÕu</v>
      </c>
      <c r="AI19" s="14"/>
    </row>
    <row r="20" spans="1:35" ht="15.75">
      <c r="A20" s="5">
        <v>14</v>
      </c>
      <c r="B20" s="138" t="s">
        <v>111</v>
      </c>
      <c r="C20" s="139" t="s">
        <v>282</v>
      </c>
      <c r="D20" s="44"/>
      <c r="E20" s="44"/>
      <c r="F20" s="44"/>
      <c r="G20" s="45"/>
      <c r="H20" s="44"/>
      <c r="I20" s="44"/>
      <c r="J20" s="44"/>
      <c r="K20" s="44"/>
      <c r="L20" s="44"/>
      <c r="M20" s="44"/>
      <c r="N20" s="44"/>
      <c r="O20" s="22"/>
      <c r="P20" s="22"/>
      <c r="Q20" s="22"/>
      <c r="R20" s="22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17">
        <f t="shared" si="0"/>
        <v>0</v>
      </c>
      <c r="AG20" s="19"/>
      <c r="AH20" s="40" t="str">
        <f t="shared" si="1"/>
        <v>YÕu</v>
      </c>
      <c r="AI20" s="14"/>
    </row>
    <row r="21" spans="1:35" ht="15.75">
      <c r="A21" s="5">
        <v>15</v>
      </c>
      <c r="B21" s="138" t="s">
        <v>111</v>
      </c>
      <c r="C21" s="139" t="s">
        <v>283</v>
      </c>
      <c r="D21" s="44"/>
      <c r="E21" s="44"/>
      <c r="F21" s="44"/>
      <c r="G21" s="45"/>
      <c r="H21" s="44"/>
      <c r="I21" s="44"/>
      <c r="J21" s="44"/>
      <c r="K21" s="44"/>
      <c r="L21" s="44"/>
      <c r="M21" s="44"/>
      <c r="N21" s="44"/>
      <c r="O21" s="22"/>
      <c r="P21" s="22"/>
      <c r="Q21" s="22"/>
      <c r="R21" s="22"/>
      <c r="S21" s="22"/>
      <c r="T21" s="22"/>
      <c r="U21" s="22"/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17">
        <f t="shared" si="0"/>
        <v>0</v>
      </c>
      <c r="AG21" s="19"/>
      <c r="AH21" s="40" t="str">
        <f t="shared" si="1"/>
        <v>YÕu</v>
      </c>
      <c r="AI21" s="14"/>
    </row>
    <row r="22" spans="1:35" ht="15.75">
      <c r="A22" s="5">
        <v>16</v>
      </c>
      <c r="B22" s="138" t="s">
        <v>284</v>
      </c>
      <c r="C22" s="139" t="s">
        <v>285</v>
      </c>
      <c r="D22" s="44"/>
      <c r="E22" s="44"/>
      <c r="F22" s="44"/>
      <c r="G22" s="45"/>
      <c r="H22" s="44"/>
      <c r="I22" s="44"/>
      <c r="J22" s="44"/>
      <c r="K22" s="44"/>
      <c r="L22" s="44"/>
      <c r="M22" s="44"/>
      <c r="N22" s="44"/>
      <c r="O22" s="22"/>
      <c r="P22" s="22"/>
      <c r="Q22" s="22"/>
      <c r="R22" s="22"/>
      <c r="S22" s="22"/>
      <c r="T22" s="22"/>
      <c r="U22" s="22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17">
        <f t="shared" si="0"/>
        <v>0</v>
      </c>
      <c r="AG22" s="19"/>
      <c r="AH22" s="40" t="str">
        <f t="shared" si="1"/>
        <v>YÕu</v>
      </c>
      <c r="AI22" s="14"/>
    </row>
    <row r="23" spans="1:35" ht="15.75">
      <c r="A23" s="5">
        <v>17</v>
      </c>
      <c r="B23" s="138" t="s">
        <v>286</v>
      </c>
      <c r="C23" s="139" t="s">
        <v>287</v>
      </c>
      <c r="D23" s="44"/>
      <c r="E23" s="44"/>
      <c r="F23" s="44"/>
      <c r="G23" s="45"/>
      <c r="H23" s="44"/>
      <c r="I23" s="44"/>
      <c r="J23" s="44"/>
      <c r="K23" s="44"/>
      <c r="L23" s="44"/>
      <c r="M23" s="44"/>
      <c r="N23" s="44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17">
        <f t="shared" si="0"/>
        <v>0</v>
      </c>
      <c r="AG23" s="19"/>
      <c r="AH23" s="40" t="str">
        <f t="shared" si="1"/>
        <v>YÕu</v>
      </c>
      <c r="AI23" s="14"/>
    </row>
    <row r="24" spans="1:35" ht="15.75">
      <c r="A24" s="5">
        <v>18</v>
      </c>
      <c r="B24" s="140" t="s">
        <v>278</v>
      </c>
      <c r="C24" s="141" t="s">
        <v>108</v>
      </c>
      <c r="D24" s="44"/>
      <c r="E24" s="44"/>
      <c r="F24" s="44"/>
      <c r="G24" s="45"/>
      <c r="H24" s="44"/>
      <c r="I24" s="44"/>
      <c r="J24" s="44"/>
      <c r="K24" s="44"/>
      <c r="L24" s="44"/>
      <c r="M24" s="44"/>
      <c r="N24" s="44"/>
      <c r="O24" s="22"/>
      <c r="P24" s="22"/>
      <c r="Q24" s="22"/>
      <c r="R24" s="22"/>
      <c r="S24" s="22"/>
      <c r="T24" s="22"/>
      <c r="U24" s="22"/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17">
        <f t="shared" si="0"/>
        <v>0</v>
      </c>
      <c r="AG24" s="19"/>
      <c r="AH24" s="40" t="str">
        <f t="shared" si="1"/>
        <v>YÕu</v>
      </c>
      <c r="AI24" s="14"/>
    </row>
    <row r="25" spans="1:35" ht="15.75">
      <c r="A25" s="5">
        <v>19</v>
      </c>
      <c r="B25" s="142" t="s">
        <v>117</v>
      </c>
      <c r="C25" s="143" t="s">
        <v>288</v>
      </c>
      <c r="D25" s="44"/>
      <c r="E25" s="44"/>
      <c r="F25" s="44"/>
      <c r="G25" s="45"/>
      <c r="H25" s="44"/>
      <c r="I25" s="44"/>
      <c r="J25" s="44"/>
      <c r="K25" s="44"/>
      <c r="L25" s="44"/>
      <c r="M25" s="44"/>
      <c r="N25" s="44"/>
      <c r="O25" s="22"/>
      <c r="P25" s="22"/>
      <c r="Q25" s="22"/>
      <c r="R25" s="22"/>
      <c r="S25" s="22"/>
      <c r="T25" s="22"/>
      <c r="U25" s="22"/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17">
        <f t="shared" si="0"/>
        <v>0</v>
      </c>
      <c r="AG25" s="19"/>
      <c r="AH25" s="40" t="str">
        <f t="shared" si="1"/>
        <v>YÕu</v>
      </c>
      <c r="AI25" s="14"/>
    </row>
    <row r="26" spans="1:35" ht="15.75">
      <c r="A26" s="5">
        <v>20</v>
      </c>
      <c r="B26" s="138" t="s">
        <v>289</v>
      </c>
      <c r="C26" s="139" t="s">
        <v>100</v>
      </c>
      <c r="D26" s="44"/>
      <c r="E26" s="38"/>
      <c r="F26" s="44"/>
      <c r="G26" s="45"/>
      <c r="H26" s="44"/>
      <c r="I26" s="44"/>
      <c r="J26" s="38"/>
      <c r="K26" s="38"/>
      <c r="L26" s="38"/>
      <c r="M26" s="38"/>
      <c r="N26" s="38"/>
      <c r="O26" s="22"/>
      <c r="P26" s="22"/>
      <c r="Q26" s="22"/>
      <c r="R26" s="22"/>
      <c r="S26" s="22"/>
      <c r="T26" s="22"/>
      <c r="U26" s="22"/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17">
        <f t="shared" si="0"/>
        <v>0</v>
      </c>
      <c r="AG26" s="19"/>
      <c r="AH26" s="40" t="str">
        <f t="shared" si="1"/>
        <v>YÕu</v>
      </c>
      <c r="AI26" s="14"/>
    </row>
    <row r="27" spans="1:35" ht="15.75">
      <c r="A27" s="5">
        <v>21</v>
      </c>
      <c r="B27" s="138" t="s">
        <v>290</v>
      </c>
      <c r="C27" s="139" t="s">
        <v>76</v>
      </c>
      <c r="D27" s="44"/>
      <c r="E27" s="46"/>
      <c r="F27" s="44"/>
      <c r="G27" s="45"/>
      <c r="H27" s="44"/>
      <c r="I27" s="44"/>
      <c r="J27" s="46"/>
      <c r="K27" s="46"/>
      <c r="L27" s="46"/>
      <c r="M27" s="46"/>
      <c r="N27" s="46"/>
      <c r="O27" s="22"/>
      <c r="P27" s="22"/>
      <c r="Q27" s="22"/>
      <c r="R27" s="22"/>
      <c r="S27" s="22"/>
      <c r="T27" s="22"/>
      <c r="U27" s="22"/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17">
        <f t="shared" si="0"/>
        <v>0</v>
      </c>
      <c r="AG27" s="19"/>
      <c r="AH27" s="40" t="str">
        <f t="shared" si="1"/>
        <v>YÕu</v>
      </c>
      <c r="AI27" s="14"/>
    </row>
    <row r="28" spans="1:35" ht="15.75" customHeight="1">
      <c r="A28" s="5">
        <v>22</v>
      </c>
      <c r="B28" s="144" t="s">
        <v>291</v>
      </c>
      <c r="C28" s="145" t="s">
        <v>292</v>
      </c>
      <c r="D28" s="44"/>
      <c r="E28" s="44"/>
      <c r="F28" s="44"/>
      <c r="G28" s="45"/>
      <c r="H28" s="44"/>
      <c r="I28" s="44"/>
      <c r="J28" s="44"/>
      <c r="K28" s="44"/>
      <c r="L28" s="44"/>
      <c r="M28" s="44"/>
      <c r="N28" s="44"/>
      <c r="O28" s="22"/>
      <c r="P28" s="22"/>
      <c r="Q28" s="22"/>
      <c r="R28" s="22"/>
      <c r="S28" s="22"/>
      <c r="T28" s="22"/>
      <c r="U28" s="22"/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17">
        <f t="shared" si="0"/>
        <v>0</v>
      </c>
      <c r="AG28" s="19"/>
      <c r="AH28" s="40" t="str">
        <f t="shared" si="1"/>
        <v>YÕu</v>
      </c>
      <c r="AI28" s="14"/>
    </row>
    <row r="29" spans="1:35" ht="15.75">
      <c r="A29" s="5">
        <v>23</v>
      </c>
      <c r="B29" s="138" t="s">
        <v>293</v>
      </c>
      <c r="C29" s="139" t="s">
        <v>294</v>
      </c>
      <c r="D29" s="44"/>
      <c r="E29" s="44"/>
      <c r="F29" s="44"/>
      <c r="G29" s="45"/>
      <c r="H29" s="44"/>
      <c r="I29" s="44"/>
      <c r="J29" s="44"/>
      <c r="K29" s="44"/>
      <c r="L29" s="44"/>
      <c r="M29" s="44"/>
      <c r="N29" s="44"/>
      <c r="O29" s="22"/>
      <c r="P29" s="22"/>
      <c r="Q29" s="22"/>
      <c r="R29" s="22"/>
      <c r="S29" s="22"/>
      <c r="T29" s="22"/>
      <c r="U29" s="22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17">
        <f t="shared" si="0"/>
        <v>0</v>
      </c>
      <c r="AG29" s="19"/>
      <c r="AH29" s="40" t="str">
        <f t="shared" si="1"/>
        <v>YÕu</v>
      </c>
      <c r="AI29" s="14"/>
    </row>
    <row r="30" spans="1:35" ht="15.75">
      <c r="A30" s="5">
        <v>24</v>
      </c>
      <c r="B30" s="138" t="s">
        <v>107</v>
      </c>
      <c r="C30" s="139" t="s">
        <v>295</v>
      </c>
      <c r="D30" s="44"/>
      <c r="E30" s="44"/>
      <c r="F30" s="44"/>
      <c r="G30" s="45"/>
      <c r="H30" s="44"/>
      <c r="I30" s="44"/>
      <c r="J30" s="44"/>
      <c r="K30" s="44"/>
      <c r="L30" s="44"/>
      <c r="M30" s="44"/>
      <c r="N30" s="44"/>
      <c r="O30" s="22"/>
      <c r="P30" s="22"/>
      <c r="Q30" s="22"/>
      <c r="R30" s="22"/>
      <c r="S30" s="22"/>
      <c r="T30" s="22"/>
      <c r="U30" s="22"/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17">
        <f t="shared" si="0"/>
        <v>0</v>
      </c>
      <c r="AG30" s="19"/>
      <c r="AH30" s="40" t="str">
        <f t="shared" si="1"/>
        <v>YÕu</v>
      </c>
      <c r="AI30" s="14"/>
    </row>
    <row r="31" spans="1:35" ht="15.75">
      <c r="A31" s="5">
        <v>25</v>
      </c>
      <c r="B31" s="138" t="s">
        <v>296</v>
      </c>
      <c r="C31" s="139" t="s">
        <v>124</v>
      </c>
      <c r="D31" s="44"/>
      <c r="E31" s="44"/>
      <c r="F31" s="44"/>
      <c r="G31" s="45"/>
      <c r="H31" s="44"/>
      <c r="I31" s="44"/>
      <c r="J31" s="44"/>
      <c r="K31" s="44"/>
      <c r="L31" s="44"/>
      <c r="M31" s="44"/>
      <c r="N31" s="44"/>
      <c r="O31" s="22"/>
      <c r="P31" s="22"/>
      <c r="Q31" s="22"/>
      <c r="R31" s="22"/>
      <c r="S31" s="22"/>
      <c r="T31" s="22"/>
      <c r="U31" s="22"/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17">
        <f t="shared" si="0"/>
        <v>0</v>
      </c>
      <c r="AG31" s="19"/>
      <c r="AH31" s="40" t="str">
        <f t="shared" si="1"/>
        <v>YÕu</v>
      </c>
      <c r="AI31" s="14"/>
    </row>
    <row r="32" spans="1:35" ht="15.75">
      <c r="A32" s="5">
        <v>26</v>
      </c>
      <c r="B32" s="138" t="s">
        <v>297</v>
      </c>
      <c r="C32" s="139" t="s">
        <v>93</v>
      </c>
      <c r="D32" s="44"/>
      <c r="E32" s="44"/>
      <c r="F32" s="44"/>
      <c r="G32" s="45"/>
      <c r="H32" s="44"/>
      <c r="I32" s="44"/>
      <c r="J32" s="44"/>
      <c r="K32" s="44"/>
      <c r="L32" s="44"/>
      <c r="M32" s="44"/>
      <c r="N32" s="44"/>
      <c r="O32" s="22"/>
      <c r="P32" s="22"/>
      <c r="Q32" s="22"/>
      <c r="R32" s="22"/>
      <c r="S32" s="22"/>
      <c r="T32" s="22"/>
      <c r="U32" s="22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17">
        <f t="shared" si="0"/>
        <v>0</v>
      </c>
      <c r="AG32" s="19"/>
      <c r="AH32" s="40" t="str">
        <f t="shared" si="1"/>
        <v>YÕu</v>
      </c>
      <c r="AI32" s="14"/>
    </row>
    <row r="33" spans="1:35" ht="15.75">
      <c r="A33" s="5">
        <v>27</v>
      </c>
      <c r="B33" s="138" t="s">
        <v>80</v>
      </c>
      <c r="C33" s="139" t="s">
        <v>95</v>
      </c>
      <c r="D33" s="44"/>
      <c r="E33" s="44"/>
      <c r="F33" s="44"/>
      <c r="G33" s="45"/>
      <c r="H33" s="44"/>
      <c r="I33" s="44"/>
      <c r="J33" s="44"/>
      <c r="K33" s="44"/>
      <c r="L33" s="44"/>
      <c r="M33" s="44"/>
      <c r="N33" s="44"/>
      <c r="O33" s="22"/>
      <c r="P33" s="22"/>
      <c r="Q33" s="22"/>
      <c r="R33" s="22"/>
      <c r="S33" s="22"/>
      <c r="T33" s="22"/>
      <c r="U33" s="22"/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17">
        <f t="shared" si="0"/>
        <v>0</v>
      </c>
      <c r="AG33" s="19"/>
      <c r="AH33" s="40" t="str">
        <f t="shared" si="1"/>
        <v>YÕu</v>
      </c>
      <c r="AI33" s="14"/>
    </row>
    <row r="34" spans="1:35" ht="15.75">
      <c r="A34" s="5">
        <v>28</v>
      </c>
      <c r="B34" s="138" t="s">
        <v>86</v>
      </c>
      <c r="C34" s="139" t="s">
        <v>298</v>
      </c>
      <c r="D34" s="44"/>
      <c r="E34" s="44"/>
      <c r="F34" s="44"/>
      <c r="G34" s="45"/>
      <c r="H34" s="44"/>
      <c r="I34" s="44"/>
      <c r="J34" s="44"/>
      <c r="K34" s="44"/>
      <c r="L34" s="44"/>
      <c r="M34" s="44"/>
      <c r="N34" s="44"/>
      <c r="O34" s="22"/>
      <c r="P34" s="22"/>
      <c r="Q34" s="22"/>
      <c r="R34" s="22"/>
      <c r="S34" s="22"/>
      <c r="T34" s="22"/>
      <c r="U34" s="22"/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17">
        <f t="shared" si="0"/>
        <v>0</v>
      </c>
      <c r="AG34" s="19"/>
      <c r="AH34" s="40" t="str">
        <f t="shared" si="1"/>
        <v>YÕu</v>
      </c>
      <c r="AI34" s="14"/>
    </row>
    <row r="35" spans="1:35" ht="15.75">
      <c r="A35" s="5">
        <v>29</v>
      </c>
      <c r="B35" s="136" t="s">
        <v>125</v>
      </c>
      <c r="C35" s="137" t="s">
        <v>299</v>
      </c>
      <c r="D35" s="44"/>
      <c r="E35" s="44"/>
      <c r="F35" s="44"/>
      <c r="G35" s="45"/>
      <c r="H35" s="44"/>
      <c r="I35" s="44"/>
      <c r="J35" s="44"/>
      <c r="K35" s="44"/>
      <c r="L35" s="44"/>
      <c r="M35" s="44"/>
      <c r="N35" s="44"/>
      <c r="O35" s="22"/>
      <c r="P35" s="22"/>
      <c r="Q35" s="22"/>
      <c r="R35" s="22"/>
      <c r="S35" s="22"/>
      <c r="T35" s="22"/>
      <c r="U35" s="22"/>
      <c r="V35" s="22"/>
      <c r="W35" s="23"/>
      <c r="X35" s="23"/>
      <c r="Y35" s="23"/>
      <c r="Z35" s="23"/>
      <c r="AA35" s="23"/>
      <c r="AB35" s="23"/>
      <c r="AC35" s="23"/>
      <c r="AD35" s="23"/>
      <c r="AE35" s="23"/>
      <c r="AF35" s="17">
        <f t="shared" si="0"/>
        <v>0</v>
      </c>
      <c r="AG35" s="19"/>
      <c r="AH35" s="40" t="str">
        <f t="shared" si="1"/>
        <v>YÕu</v>
      </c>
      <c r="AI35" s="14"/>
    </row>
    <row r="36" spans="1:35" ht="15.75">
      <c r="A36" s="5">
        <v>30</v>
      </c>
      <c r="B36" s="138" t="s">
        <v>300</v>
      </c>
      <c r="C36" s="139" t="s">
        <v>241</v>
      </c>
      <c r="D36" s="44"/>
      <c r="E36" s="44"/>
      <c r="F36" s="44"/>
      <c r="G36" s="45"/>
      <c r="H36" s="44"/>
      <c r="I36" s="44"/>
      <c r="J36" s="44"/>
      <c r="K36" s="44"/>
      <c r="L36" s="44"/>
      <c r="M36" s="44"/>
      <c r="N36" s="44"/>
      <c r="O36" s="22"/>
      <c r="P36" s="22"/>
      <c r="Q36" s="22"/>
      <c r="R36" s="22"/>
      <c r="S36" s="22"/>
      <c r="T36" s="22"/>
      <c r="U36" s="22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17">
        <f t="shared" si="0"/>
        <v>0</v>
      </c>
      <c r="AG36" s="19"/>
      <c r="AH36" s="40" t="str">
        <f t="shared" si="1"/>
        <v>YÕu</v>
      </c>
      <c r="AI36" s="14"/>
    </row>
    <row r="37" spans="1:35" ht="15.75">
      <c r="A37" s="5">
        <v>31</v>
      </c>
      <c r="B37" s="138" t="s">
        <v>301</v>
      </c>
      <c r="C37" s="139" t="s">
        <v>241</v>
      </c>
      <c r="D37" s="44"/>
      <c r="E37" s="44"/>
      <c r="F37" s="44"/>
      <c r="G37" s="45"/>
      <c r="H37" s="44"/>
      <c r="I37" s="44"/>
      <c r="J37" s="44"/>
      <c r="K37" s="44"/>
      <c r="L37" s="44"/>
      <c r="M37" s="44"/>
      <c r="N37" s="44"/>
      <c r="O37" s="22"/>
      <c r="P37" s="22"/>
      <c r="Q37" s="22"/>
      <c r="R37" s="22"/>
      <c r="S37" s="22"/>
      <c r="T37" s="22"/>
      <c r="U37" s="22"/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17">
        <f t="shared" si="0"/>
        <v>0</v>
      </c>
      <c r="AG37" s="19"/>
      <c r="AH37" s="40" t="str">
        <f t="shared" si="1"/>
        <v>YÕu</v>
      </c>
      <c r="AI37" s="14"/>
    </row>
    <row r="38" spans="1:35" ht="15.75">
      <c r="A38" s="5">
        <v>32</v>
      </c>
      <c r="B38" s="138" t="s">
        <v>302</v>
      </c>
      <c r="C38" s="139" t="s">
        <v>303</v>
      </c>
      <c r="D38" s="44"/>
      <c r="E38" s="44"/>
      <c r="F38" s="44"/>
      <c r="G38" s="45"/>
      <c r="H38" s="44"/>
      <c r="I38" s="44"/>
      <c r="J38" s="44"/>
      <c r="K38" s="44"/>
      <c r="L38" s="44"/>
      <c r="M38" s="44"/>
      <c r="N38" s="44"/>
      <c r="O38" s="22"/>
      <c r="P38" s="22"/>
      <c r="Q38" s="22"/>
      <c r="R38" s="22"/>
      <c r="S38" s="22"/>
      <c r="T38" s="22"/>
      <c r="U38" s="22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17">
        <f t="shared" si="0"/>
        <v>0</v>
      </c>
      <c r="AG38" s="19"/>
      <c r="AH38" s="40" t="str">
        <f t="shared" si="1"/>
        <v>YÕu</v>
      </c>
      <c r="AI38" s="14"/>
    </row>
    <row r="39" spans="1:35" ht="15.75">
      <c r="A39" s="5">
        <v>33</v>
      </c>
      <c r="B39" s="138" t="s">
        <v>78</v>
      </c>
      <c r="C39" s="139" t="s">
        <v>304</v>
      </c>
      <c r="D39" s="44"/>
      <c r="E39" s="44"/>
      <c r="F39" s="44"/>
      <c r="G39" s="45"/>
      <c r="H39" s="44"/>
      <c r="I39" s="44"/>
      <c r="J39" s="44"/>
      <c r="K39" s="44"/>
      <c r="L39" s="44"/>
      <c r="M39" s="44"/>
      <c r="N39" s="44"/>
      <c r="O39" s="22"/>
      <c r="P39" s="22"/>
      <c r="Q39" s="22"/>
      <c r="R39" s="22"/>
      <c r="S39" s="22"/>
      <c r="T39" s="22"/>
      <c r="U39" s="22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17"/>
      <c r="AG39" s="19"/>
      <c r="AH39" s="40"/>
      <c r="AI39" s="14"/>
    </row>
    <row r="40" spans="1:35" ht="15.75">
      <c r="A40" s="5">
        <v>34</v>
      </c>
      <c r="B40" s="146" t="s">
        <v>305</v>
      </c>
      <c r="C40" s="147" t="s">
        <v>64</v>
      </c>
      <c r="D40" s="44"/>
      <c r="E40" s="44"/>
      <c r="F40" s="44"/>
      <c r="G40" s="45"/>
      <c r="H40" s="44"/>
      <c r="I40" s="44"/>
      <c r="J40" s="44"/>
      <c r="K40" s="44"/>
      <c r="L40" s="44"/>
      <c r="M40" s="44"/>
      <c r="N40" s="44"/>
      <c r="O40" s="22"/>
      <c r="P40" s="22"/>
      <c r="Q40" s="22"/>
      <c r="R40" s="22"/>
      <c r="S40" s="22"/>
      <c r="T40" s="22"/>
      <c r="U40" s="22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17">
        <f>(D40*$D$6+E40*$E$6+H40*$H$6+G40*$G$6+F40*$F$6+I40*$I$6+J40*$J$6+K40*$K$6+L40*$L$6+M40*$M$6+N40*$N$6+O40*$O$6+P40*$P$6+Q40*$Q$6+R40*$R$6+S40*$S$6+T40*$T$6+U40*$U$6+V40*$V$6)/SUM($D$6:$V$6)</f>
        <v>0</v>
      </c>
      <c r="AG40" s="19"/>
      <c r="AH40" s="40" t="str">
        <f>IF(AF40&lt;5,"YÕu",IF(AF40&lt;6,"Trung b×nh","TB.Kh¸"))</f>
        <v>YÕu</v>
      </c>
      <c r="AI40" s="14"/>
    </row>
    <row r="41" spans="1:36" ht="16.5">
      <c r="A41" s="25" t="s">
        <v>49</v>
      </c>
      <c r="C41" s="8"/>
      <c r="D41" s="3"/>
      <c r="E41" s="3"/>
      <c r="F41" s="3"/>
      <c r="G41" s="245"/>
      <c r="H41" s="245"/>
      <c r="I41" s="245"/>
      <c r="J41" s="245"/>
      <c r="K41" s="245"/>
      <c r="L41" s="245"/>
      <c r="M41" s="245"/>
      <c r="N41" s="245"/>
      <c r="O41" s="26"/>
      <c r="P41" s="26"/>
      <c r="Q41" s="26"/>
      <c r="R41" s="26"/>
      <c r="S41" s="26"/>
      <c r="T41" s="229" t="s">
        <v>46</v>
      </c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42"/>
    </row>
    <row r="42" spans="1:15" ht="18">
      <c r="A42" s="27" t="s">
        <v>50</v>
      </c>
      <c r="O42" s="4"/>
    </row>
    <row r="43" spans="2:36" ht="20.25">
      <c r="B43" s="228" t="s">
        <v>3</v>
      </c>
      <c r="C43" s="228"/>
      <c r="D43" s="228"/>
      <c r="E43" s="228"/>
      <c r="F43" s="228"/>
      <c r="G43" s="228"/>
      <c r="H43" s="228"/>
      <c r="I43" s="28"/>
      <c r="J43" s="28"/>
      <c r="K43" s="228" t="s">
        <v>5</v>
      </c>
      <c r="L43" s="228"/>
      <c r="M43" s="228"/>
      <c r="N43" s="228"/>
      <c r="O43" s="228"/>
      <c r="P43" s="228"/>
      <c r="T43" s="30"/>
      <c r="AF43" s="230" t="s">
        <v>7</v>
      </c>
      <c r="AG43" s="230"/>
      <c r="AH43" s="230"/>
      <c r="AI43" s="230"/>
      <c r="AJ43" s="43"/>
    </row>
    <row r="44" spans="8:20" ht="15.75">
      <c r="H44" s="29"/>
      <c r="I44" s="28"/>
      <c r="J44" s="28"/>
      <c r="K44" s="28"/>
      <c r="L44" s="28"/>
      <c r="T44" s="30"/>
    </row>
    <row r="45" ht="12.75">
      <c r="T45" s="30"/>
    </row>
    <row r="46" ht="12.75">
      <c r="T46" s="30"/>
    </row>
    <row r="47" ht="12.75">
      <c r="T47" s="30"/>
    </row>
    <row r="48" spans="2:36" ht="18.75">
      <c r="B48" s="227" t="s">
        <v>47</v>
      </c>
      <c r="C48" s="227"/>
      <c r="D48" s="227"/>
      <c r="E48" s="227"/>
      <c r="F48" s="227"/>
      <c r="G48" s="227"/>
      <c r="H48" s="227"/>
      <c r="J48" s="31"/>
      <c r="K48" s="227" t="s">
        <v>6</v>
      </c>
      <c r="L48" s="227"/>
      <c r="M48" s="227"/>
      <c r="N48" s="227"/>
      <c r="O48" s="227"/>
      <c r="P48" s="227"/>
      <c r="Q48" s="6"/>
      <c r="R48" s="6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227" t="s">
        <v>48</v>
      </c>
      <c r="AG48" s="227"/>
      <c r="AH48" s="227"/>
      <c r="AI48" s="227"/>
      <c r="AJ48" s="32"/>
    </row>
    <row r="49" spans="1:36" ht="12.75">
      <c r="A49" s="33"/>
      <c r="B49" s="33"/>
      <c r="C49" s="33"/>
      <c r="D49" s="33"/>
      <c r="E49" s="33"/>
      <c r="F49" s="33"/>
      <c r="G49" s="33"/>
      <c r="H49" s="238"/>
      <c r="I49" s="238"/>
      <c r="J49" s="238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41"/>
    </row>
    <row r="50" spans="1:36" ht="15">
      <c r="A50" s="35" t="s">
        <v>13</v>
      </c>
      <c r="D50" s="27" t="s">
        <v>254</v>
      </c>
      <c r="H50" s="9"/>
      <c r="I50" s="9"/>
      <c r="K50" s="35"/>
      <c r="L50" s="27" t="s">
        <v>255</v>
      </c>
      <c r="X50" s="27" t="s">
        <v>256</v>
      </c>
      <c r="AH50" s="27" t="s">
        <v>257</v>
      </c>
      <c r="AI50" s="2"/>
      <c r="AJ50" s="41"/>
    </row>
    <row r="51" spans="1:34" ht="14.25">
      <c r="A51" s="35" t="s">
        <v>14</v>
      </c>
      <c r="D51" s="27" t="s">
        <v>62</v>
      </c>
      <c r="L51" s="27" t="s">
        <v>258</v>
      </c>
      <c r="X51" s="27" t="s">
        <v>259</v>
      </c>
      <c r="AH51" s="27" t="s">
        <v>260</v>
      </c>
    </row>
    <row r="52" spans="1:35" ht="14.25">
      <c r="A52" s="35" t="s">
        <v>42</v>
      </c>
      <c r="D52" s="27" t="s">
        <v>261</v>
      </c>
      <c r="L52" s="27" t="s">
        <v>262</v>
      </c>
      <c r="X52" s="27" t="s">
        <v>263</v>
      </c>
      <c r="AH52" s="236" t="s">
        <v>264</v>
      </c>
      <c r="AI52" s="237"/>
    </row>
    <row r="53" spans="1:35" ht="15">
      <c r="A53" s="35" t="s">
        <v>60</v>
      </c>
      <c r="C53" s="35"/>
      <c r="D53" s="27" t="s">
        <v>265</v>
      </c>
      <c r="K53" s="8"/>
      <c r="L53" s="27" t="s">
        <v>114</v>
      </c>
      <c r="N53" s="36"/>
      <c r="O53" s="36"/>
      <c r="P53" s="37"/>
      <c r="R53" s="8"/>
      <c r="U53" s="35"/>
      <c r="V53" s="35"/>
      <c r="X53" s="27" t="s">
        <v>266</v>
      </c>
      <c r="Y53" s="7"/>
      <c r="Z53" s="3"/>
      <c r="AH53" s="237"/>
      <c r="AI53" s="237"/>
    </row>
    <row r="54" spans="1:34" ht="15">
      <c r="A54" s="2" t="s">
        <v>43</v>
      </c>
      <c r="D54" s="27" t="s">
        <v>267</v>
      </c>
      <c r="K54" s="7"/>
      <c r="L54" s="27" t="s">
        <v>268</v>
      </c>
      <c r="R54" s="8"/>
      <c r="X54" s="27" t="s">
        <v>269</v>
      </c>
      <c r="Y54" s="8"/>
      <c r="AH54" s="27" t="s">
        <v>270</v>
      </c>
    </row>
    <row r="55" spans="1:24" ht="14.25">
      <c r="A55" s="2" t="s">
        <v>61</v>
      </c>
      <c r="D55" s="27" t="s">
        <v>271</v>
      </c>
      <c r="L55" s="27" t="s">
        <v>272</v>
      </c>
      <c r="X55" s="27" t="s">
        <v>273</v>
      </c>
    </row>
    <row r="57" spans="18:34" ht="14.25">
      <c r="R57" s="35"/>
      <c r="Y57" s="35"/>
      <c r="AE57" s="35"/>
      <c r="AH57" s="35"/>
    </row>
    <row r="58" spans="3:34" ht="15">
      <c r="C58" s="35"/>
      <c r="G58" s="36"/>
      <c r="H58" s="36"/>
      <c r="I58" s="37"/>
      <c r="K58" s="8"/>
      <c r="N58" s="35"/>
      <c r="O58" s="35"/>
      <c r="P58" s="35"/>
      <c r="Q58" s="35"/>
      <c r="R58" s="7"/>
      <c r="S58" s="3"/>
      <c r="Y58" s="7"/>
      <c r="AE58" s="2"/>
      <c r="AH58" s="35"/>
    </row>
  </sheetData>
  <mergeCells count="21">
    <mergeCell ref="AH52:AI53"/>
    <mergeCell ref="A4:AI4"/>
    <mergeCell ref="A5:A6"/>
    <mergeCell ref="AF5:AF6"/>
    <mergeCell ref="AG5:AG6"/>
    <mergeCell ref="AI5:AI6"/>
    <mergeCell ref="B5:C6"/>
    <mergeCell ref="AH5:AH6"/>
    <mergeCell ref="G41:N41"/>
    <mergeCell ref="H49:J49"/>
    <mergeCell ref="A1:P1"/>
    <mergeCell ref="Q1:AI1"/>
    <mergeCell ref="A2:AI2"/>
    <mergeCell ref="A3:AI3"/>
    <mergeCell ref="B48:H48"/>
    <mergeCell ref="K48:P48"/>
    <mergeCell ref="B43:H43"/>
    <mergeCell ref="T41:AI41"/>
    <mergeCell ref="AF43:AI43"/>
    <mergeCell ref="AF48:AI48"/>
    <mergeCell ref="K43:P43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workbookViewId="0" topLeftCell="A1">
      <pane ySplit="3810" topLeftCell="BM40" activePane="bottomLeft" state="split"/>
      <selection pane="topLeft" activeCell="A1" sqref="A1"/>
      <selection pane="bottomLeft" activeCell="A7" sqref="A7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8.00390625" style="0" customWidth="1"/>
    <col min="4" max="31" width="3.28125" style="0" customWidth="1"/>
    <col min="32" max="32" width="4.7109375" style="0" customWidth="1"/>
    <col min="33" max="33" width="6.140625" style="0" customWidth="1"/>
    <col min="34" max="34" width="8.57421875" style="0" customWidth="1"/>
    <col min="35" max="35" width="30.140625" style="0" customWidth="1"/>
  </cols>
  <sheetData>
    <row r="1" spans="1:35" ht="51.75" customHeight="1">
      <c r="A1" s="231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35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2" spans="1:35" ht="24.75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1:35" ht="21">
      <c r="A3" s="235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</row>
    <row r="5" spans="1:35" ht="48.75" customHeight="1">
      <c r="A5" s="239" t="s">
        <v>0</v>
      </c>
      <c r="B5" s="243" t="s">
        <v>8</v>
      </c>
      <c r="C5" s="244"/>
      <c r="D5" s="47" t="s">
        <v>15</v>
      </c>
      <c r="E5" s="47" t="s">
        <v>16</v>
      </c>
      <c r="F5" s="47" t="s">
        <v>17</v>
      </c>
      <c r="G5" s="47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51</v>
      </c>
      <c r="X5" s="48" t="s">
        <v>52</v>
      </c>
      <c r="Y5" s="48" t="s">
        <v>53</v>
      </c>
      <c r="Z5" s="48" t="s">
        <v>54</v>
      </c>
      <c r="AA5" s="48" t="s">
        <v>55</v>
      </c>
      <c r="AB5" s="48" t="s">
        <v>56</v>
      </c>
      <c r="AC5" s="48" t="s">
        <v>57</v>
      </c>
      <c r="AD5" s="48" t="s">
        <v>58</v>
      </c>
      <c r="AE5" s="48" t="s">
        <v>59</v>
      </c>
      <c r="AF5" s="240" t="s">
        <v>4</v>
      </c>
      <c r="AG5" s="241" t="s">
        <v>45</v>
      </c>
      <c r="AH5" s="241" t="s">
        <v>1</v>
      </c>
      <c r="AI5" s="242" t="s">
        <v>2</v>
      </c>
    </row>
    <row r="6" spans="1:35" ht="18.75" customHeight="1">
      <c r="A6" s="239"/>
      <c r="B6" s="244"/>
      <c r="C6" s="244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3</v>
      </c>
      <c r="J6" s="12">
        <v>3</v>
      </c>
      <c r="K6" s="12">
        <v>4</v>
      </c>
      <c r="L6" s="12">
        <v>4</v>
      </c>
      <c r="M6" s="12">
        <v>2</v>
      </c>
      <c r="N6" s="12">
        <v>2</v>
      </c>
      <c r="O6" s="12">
        <v>3</v>
      </c>
      <c r="P6" s="12">
        <v>3</v>
      </c>
      <c r="Q6" s="12">
        <v>4</v>
      </c>
      <c r="R6" s="12">
        <v>4</v>
      </c>
      <c r="S6" s="12">
        <v>6</v>
      </c>
      <c r="T6" s="12">
        <v>6</v>
      </c>
      <c r="U6" s="12">
        <v>5</v>
      </c>
      <c r="V6" s="12">
        <v>2</v>
      </c>
      <c r="W6" s="12">
        <v>2</v>
      </c>
      <c r="X6" s="12">
        <v>3</v>
      </c>
      <c r="Y6" s="12">
        <v>3</v>
      </c>
      <c r="Z6" s="12">
        <v>3</v>
      </c>
      <c r="AA6" s="12">
        <v>3</v>
      </c>
      <c r="AB6" s="12">
        <v>2</v>
      </c>
      <c r="AC6" s="12">
        <v>3</v>
      </c>
      <c r="AD6" s="12">
        <v>3</v>
      </c>
      <c r="AE6" s="12">
        <v>4</v>
      </c>
      <c r="AF6" s="240"/>
      <c r="AG6" s="241"/>
      <c r="AH6" s="241"/>
      <c r="AI6" s="242"/>
    </row>
    <row r="7" spans="1:35" ht="15.75">
      <c r="A7" s="10">
        <v>1</v>
      </c>
      <c r="B7" s="70" t="s">
        <v>219</v>
      </c>
      <c r="C7" s="119" t="s">
        <v>220</v>
      </c>
      <c r="D7" s="49"/>
      <c r="E7" s="49"/>
      <c r="F7" s="49"/>
      <c r="G7" s="50"/>
      <c r="H7" s="49"/>
      <c r="I7" s="49"/>
      <c r="J7" s="49"/>
      <c r="K7" s="49"/>
      <c r="L7" s="49"/>
      <c r="M7" s="49"/>
      <c r="N7" s="49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21"/>
      <c r="AB7" s="21"/>
      <c r="AC7" s="21"/>
      <c r="AD7" s="21"/>
      <c r="AE7" s="21"/>
      <c r="AF7" s="16">
        <f aca="true" t="shared" si="0" ref="AF7:AF39">(D7*$D$6+E7*$E$6+H7*$H$6+G7*$G$6+F7*$F$6+I7*$I$6+J7*$J$6+K7*$K$6+L7*$L$6+M7*$M$6+N7*$N$6+O7*$O$6+P7*$P$6+Q7*$Q$6+R7*$R$6+S7*$S$6+T7*$T$6+U7*$U$6+V7*$V$6)/SUM($D$6:$V$6)</f>
        <v>0</v>
      </c>
      <c r="AG7" s="18"/>
      <c r="AH7" s="39" t="str">
        <f aca="true" t="shared" si="1" ref="AH7:AH39">IF(AF7&lt;5,"YÕu",IF(AF7&lt;6,"Trung b×nh","TB.Kh¸"))</f>
        <v>YÕu</v>
      </c>
      <c r="AI7" s="13"/>
    </row>
    <row r="8" spans="1:38" ht="15.75">
      <c r="A8" s="5">
        <v>2</v>
      </c>
      <c r="B8" s="71" t="s">
        <v>221</v>
      </c>
      <c r="C8" s="120" t="s">
        <v>83</v>
      </c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23"/>
      <c r="X8" s="23"/>
      <c r="Y8" s="23"/>
      <c r="Z8" s="23"/>
      <c r="AA8" s="23"/>
      <c r="AB8" s="23"/>
      <c r="AC8" s="23"/>
      <c r="AD8" s="23"/>
      <c r="AE8" s="23"/>
      <c r="AF8" s="17">
        <f t="shared" si="0"/>
        <v>0</v>
      </c>
      <c r="AG8" s="19"/>
      <c r="AH8" s="40" t="str">
        <f t="shared" si="1"/>
        <v>YÕu</v>
      </c>
      <c r="AI8" s="14"/>
      <c r="AK8" s="75"/>
      <c r="AL8" t="s">
        <v>137</v>
      </c>
    </row>
    <row r="9" spans="1:38" ht="15.75">
      <c r="A9" s="5">
        <v>3</v>
      </c>
      <c r="B9" s="71" t="s">
        <v>222</v>
      </c>
      <c r="C9" s="120" t="s">
        <v>83</v>
      </c>
      <c r="D9" s="44"/>
      <c r="E9" s="44"/>
      <c r="F9" s="44"/>
      <c r="G9" s="45"/>
      <c r="H9" s="44"/>
      <c r="I9" s="44"/>
      <c r="J9" s="44"/>
      <c r="K9" s="44"/>
      <c r="L9" s="44"/>
      <c r="M9" s="44"/>
      <c r="N9" s="44"/>
      <c r="O9" s="22"/>
      <c r="P9" s="22"/>
      <c r="Q9" s="22"/>
      <c r="R9" s="22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17">
        <f t="shared" si="0"/>
        <v>0</v>
      </c>
      <c r="AG9" s="19"/>
      <c r="AH9" s="40" t="str">
        <f t="shared" si="1"/>
        <v>YÕu</v>
      </c>
      <c r="AI9" s="14"/>
      <c r="AK9" s="80"/>
      <c r="AL9" t="s">
        <v>138</v>
      </c>
    </row>
    <row r="10" spans="1:38" ht="15.75">
      <c r="A10" s="5">
        <v>4</v>
      </c>
      <c r="B10" s="71" t="s">
        <v>78</v>
      </c>
      <c r="C10" s="120" t="s">
        <v>118</v>
      </c>
      <c r="D10" s="44"/>
      <c r="E10" s="44"/>
      <c r="F10" s="44"/>
      <c r="G10" s="45"/>
      <c r="H10" s="44"/>
      <c r="I10" s="44"/>
      <c r="J10" s="44"/>
      <c r="K10" s="44"/>
      <c r="L10" s="44"/>
      <c r="M10" s="44"/>
      <c r="N10" s="44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17">
        <f t="shared" si="0"/>
        <v>0</v>
      </c>
      <c r="AG10" s="19"/>
      <c r="AH10" s="40" t="str">
        <f t="shared" si="1"/>
        <v>YÕu</v>
      </c>
      <c r="AI10" s="14"/>
      <c r="AK10" s="76" t="s">
        <v>139</v>
      </c>
      <c r="AL10" t="s">
        <v>140</v>
      </c>
    </row>
    <row r="11" spans="1:38" ht="15.75">
      <c r="A11" s="5">
        <v>5</v>
      </c>
      <c r="B11" s="71" t="s">
        <v>88</v>
      </c>
      <c r="C11" s="120" t="s">
        <v>223</v>
      </c>
      <c r="D11" s="44"/>
      <c r="E11" s="44"/>
      <c r="F11" s="44"/>
      <c r="G11" s="45"/>
      <c r="H11" s="44"/>
      <c r="I11" s="44"/>
      <c r="J11" s="44"/>
      <c r="K11" s="44"/>
      <c r="L11" s="44"/>
      <c r="M11" s="44"/>
      <c r="N11" s="44"/>
      <c r="O11" s="22"/>
      <c r="P11" s="2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17">
        <f t="shared" si="0"/>
        <v>0</v>
      </c>
      <c r="AG11" s="19"/>
      <c r="AH11" s="40" t="str">
        <f t="shared" si="1"/>
        <v>YÕu</v>
      </c>
      <c r="AI11" s="14"/>
      <c r="AK11" s="77"/>
      <c r="AL11" t="s">
        <v>141</v>
      </c>
    </row>
    <row r="12" spans="1:38" ht="15.75">
      <c r="A12" s="5">
        <v>6</v>
      </c>
      <c r="B12" s="71" t="s">
        <v>224</v>
      </c>
      <c r="C12" s="120" t="s">
        <v>79</v>
      </c>
      <c r="D12" s="44"/>
      <c r="E12" s="44"/>
      <c r="F12" s="44"/>
      <c r="G12" s="45"/>
      <c r="H12" s="44"/>
      <c r="I12" s="44"/>
      <c r="J12" s="44"/>
      <c r="K12" s="44"/>
      <c r="L12" s="44"/>
      <c r="M12" s="44"/>
      <c r="N12" s="44"/>
      <c r="O12" s="22"/>
      <c r="P12" s="22"/>
      <c r="Q12" s="22"/>
      <c r="R12" s="22"/>
      <c r="S12" s="22"/>
      <c r="T12" s="22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17">
        <f t="shared" si="0"/>
        <v>0</v>
      </c>
      <c r="AG12" s="19"/>
      <c r="AH12" s="40" t="str">
        <f t="shared" si="1"/>
        <v>YÕu</v>
      </c>
      <c r="AI12" s="14"/>
      <c r="AK12" s="79"/>
      <c r="AL12" t="s">
        <v>142</v>
      </c>
    </row>
    <row r="13" spans="1:35" ht="15.75">
      <c r="A13" s="5">
        <v>7</v>
      </c>
      <c r="B13" s="71" t="s">
        <v>122</v>
      </c>
      <c r="C13" s="120" t="s">
        <v>81</v>
      </c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44"/>
      <c r="O13" s="22"/>
      <c r="P13" s="22"/>
      <c r="Q13" s="22"/>
      <c r="R13" s="22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17">
        <f t="shared" si="0"/>
        <v>0</v>
      </c>
      <c r="AG13" s="19"/>
      <c r="AH13" s="40" t="str">
        <f t="shared" si="1"/>
        <v>YÕu</v>
      </c>
      <c r="AI13" s="14"/>
    </row>
    <row r="14" spans="1:35" ht="16.5" customHeight="1">
      <c r="A14" s="5">
        <v>8</v>
      </c>
      <c r="B14" s="71" t="s">
        <v>97</v>
      </c>
      <c r="C14" s="120" t="s">
        <v>116</v>
      </c>
      <c r="D14" s="44"/>
      <c r="E14" s="44"/>
      <c r="F14" s="44"/>
      <c r="G14" s="45"/>
      <c r="H14" s="44"/>
      <c r="I14" s="44"/>
      <c r="J14" s="44"/>
      <c r="K14" s="44"/>
      <c r="L14" s="44"/>
      <c r="M14" s="44"/>
      <c r="N14" s="44"/>
      <c r="O14" s="22"/>
      <c r="P14" s="22"/>
      <c r="Q14" s="22"/>
      <c r="R14" s="22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17">
        <f t="shared" si="0"/>
        <v>0</v>
      </c>
      <c r="AG14" s="19"/>
      <c r="AH14" s="40" t="str">
        <f t="shared" si="1"/>
        <v>YÕu</v>
      </c>
      <c r="AI14" s="14"/>
    </row>
    <row r="15" spans="1:35" ht="15.75">
      <c r="A15" s="5">
        <v>9</v>
      </c>
      <c r="B15" s="71" t="s">
        <v>106</v>
      </c>
      <c r="C15" s="120" t="s">
        <v>87</v>
      </c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44"/>
      <c r="O15" s="22"/>
      <c r="P15" s="22"/>
      <c r="Q15" s="22"/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17">
        <f t="shared" si="0"/>
        <v>0</v>
      </c>
      <c r="AG15" s="19"/>
      <c r="AH15" s="40" t="str">
        <f t="shared" si="1"/>
        <v>YÕu</v>
      </c>
      <c r="AI15" s="14"/>
    </row>
    <row r="16" spans="1:35" ht="15.75">
      <c r="A16" s="5">
        <v>10</v>
      </c>
      <c r="B16" s="71" t="s">
        <v>225</v>
      </c>
      <c r="C16" s="120" t="s">
        <v>127</v>
      </c>
      <c r="D16" s="44"/>
      <c r="E16" s="44"/>
      <c r="F16" s="44"/>
      <c r="G16" s="45"/>
      <c r="H16" s="44"/>
      <c r="I16" s="44"/>
      <c r="J16" s="44"/>
      <c r="K16" s="44"/>
      <c r="L16" s="44"/>
      <c r="M16" s="44"/>
      <c r="N16" s="44"/>
      <c r="O16" s="22"/>
      <c r="P16" s="22"/>
      <c r="Q16" s="22"/>
      <c r="R16" s="22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17">
        <f t="shared" si="0"/>
        <v>0</v>
      </c>
      <c r="AG16" s="19"/>
      <c r="AH16" s="40" t="str">
        <f t="shared" si="1"/>
        <v>YÕu</v>
      </c>
      <c r="AI16" s="14"/>
    </row>
    <row r="17" spans="1:35" ht="15.75">
      <c r="A17" s="5">
        <v>11</v>
      </c>
      <c r="B17" s="71" t="s">
        <v>106</v>
      </c>
      <c r="C17" s="120" t="s">
        <v>128</v>
      </c>
      <c r="D17" s="44"/>
      <c r="E17" s="44"/>
      <c r="F17" s="44"/>
      <c r="G17" s="45"/>
      <c r="H17" s="44"/>
      <c r="I17" s="44"/>
      <c r="J17" s="44"/>
      <c r="K17" s="44"/>
      <c r="L17" s="44"/>
      <c r="M17" s="44"/>
      <c r="N17" s="44"/>
      <c r="O17" s="22"/>
      <c r="P17" s="22"/>
      <c r="Q17" s="22"/>
      <c r="R17" s="22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17">
        <f t="shared" si="0"/>
        <v>0</v>
      </c>
      <c r="AG17" s="19"/>
      <c r="AH17" s="40" t="str">
        <f t="shared" si="1"/>
        <v>YÕu</v>
      </c>
      <c r="AI17" s="14"/>
    </row>
    <row r="18" spans="1:35" ht="15.75">
      <c r="A18" s="5">
        <v>12</v>
      </c>
      <c r="B18" s="71" t="s">
        <v>78</v>
      </c>
      <c r="C18" s="120" t="s">
        <v>226</v>
      </c>
      <c r="D18" s="44"/>
      <c r="E18" s="44"/>
      <c r="F18" s="44"/>
      <c r="G18" s="45"/>
      <c r="H18" s="44"/>
      <c r="I18" s="44"/>
      <c r="J18" s="44"/>
      <c r="K18" s="44"/>
      <c r="L18" s="44"/>
      <c r="M18" s="44"/>
      <c r="N18" s="44"/>
      <c r="O18" s="22"/>
      <c r="P18" s="22"/>
      <c r="Q18" s="22"/>
      <c r="R18" s="22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17">
        <f t="shared" si="0"/>
        <v>0</v>
      </c>
      <c r="AG18" s="19"/>
      <c r="AH18" s="40" t="str">
        <f t="shared" si="1"/>
        <v>YÕu</v>
      </c>
      <c r="AI18" s="14"/>
    </row>
    <row r="19" spans="1:35" ht="15.75">
      <c r="A19" s="5">
        <v>13</v>
      </c>
      <c r="B19" s="71" t="s">
        <v>121</v>
      </c>
      <c r="C19" s="120" t="s">
        <v>90</v>
      </c>
      <c r="D19" s="44"/>
      <c r="E19" s="44"/>
      <c r="F19" s="44"/>
      <c r="G19" s="45"/>
      <c r="H19" s="44"/>
      <c r="I19" s="44"/>
      <c r="J19" s="44"/>
      <c r="K19" s="44"/>
      <c r="L19" s="44"/>
      <c r="M19" s="44"/>
      <c r="N19" s="44"/>
      <c r="O19" s="22"/>
      <c r="P19" s="22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17">
        <f t="shared" si="0"/>
        <v>0</v>
      </c>
      <c r="AG19" s="19"/>
      <c r="AH19" s="40" t="str">
        <f t="shared" si="1"/>
        <v>YÕu</v>
      </c>
      <c r="AI19" s="14"/>
    </row>
    <row r="20" spans="1:35" ht="15.75">
      <c r="A20" s="5">
        <v>14</v>
      </c>
      <c r="B20" s="71" t="s">
        <v>253</v>
      </c>
      <c r="C20" s="120" t="s">
        <v>108</v>
      </c>
      <c r="D20" s="44"/>
      <c r="E20" s="44"/>
      <c r="F20" s="44"/>
      <c r="G20" s="45"/>
      <c r="H20" s="44"/>
      <c r="I20" s="44"/>
      <c r="J20" s="44"/>
      <c r="K20" s="44"/>
      <c r="L20" s="44"/>
      <c r="M20" s="44"/>
      <c r="N20" s="44"/>
      <c r="O20" s="22"/>
      <c r="P20" s="22"/>
      <c r="Q20" s="22"/>
      <c r="R20" s="22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17">
        <f t="shared" si="0"/>
        <v>0</v>
      </c>
      <c r="AG20" s="19"/>
      <c r="AH20" s="40" t="str">
        <f t="shared" si="1"/>
        <v>YÕu</v>
      </c>
      <c r="AI20" s="14"/>
    </row>
    <row r="21" spans="1:35" ht="15.75">
      <c r="A21" s="5">
        <v>15</v>
      </c>
      <c r="B21" s="71" t="s">
        <v>227</v>
      </c>
      <c r="C21" s="120" t="s">
        <v>108</v>
      </c>
      <c r="D21" s="44"/>
      <c r="E21" s="44"/>
      <c r="F21" s="44"/>
      <c r="G21" s="45"/>
      <c r="H21" s="44"/>
      <c r="I21" s="44"/>
      <c r="J21" s="44"/>
      <c r="K21" s="44"/>
      <c r="L21" s="44"/>
      <c r="M21" s="44"/>
      <c r="N21" s="44"/>
      <c r="O21" s="22"/>
      <c r="P21" s="22"/>
      <c r="Q21" s="22"/>
      <c r="R21" s="22"/>
      <c r="S21" s="22"/>
      <c r="T21" s="22"/>
      <c r="U21" s="22"/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17">
        <f t="shared" si="0"/>
        <v>0</v>
      </c>
      <c r="AG21" s="19"/>
      <c r="AH21" s="40" t="str">
        <f t="shared" si="1"/>
        <v>YÕu</v>
      </c>
      <c r="AI21" s="14"/>
    </row>
    <row r="22" spans="1:35" ht="15.75">
      <c r="A22" s="5">
        <v>16</v>
      </c>
      <c r="B22" s="71" t="s">
        <v>86</v>
      </c>
      <c r="C22" s="120" t="s">
        <v>99</v>
      </c>
      <c r="D22" s="44"/>
      <c r="E22" s="44"/>
      <c r="F22" s="44"/>
      <c r="G22" s="45"/>
      <c r="H22" s="44"/>
      <c r="I22" s="44"/>
      <c r="J22" s="44"/>
      <c r="K22" s="44"/>
      <c r="L22" s="44"/>
      <c r="M22" s="44"/>
      <c r="N22" s="44"/>
      <c r="O22" s="22"/>
      <c r="P22" s="22"/>
      <c r="Q22" s="22"/>
      <c r="R22" s="22"/>
      <c r="S22" s="22"/>
      <c r="T22" s="22"/>
      <c r="U22" s="22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17">
        <f t="shared" si="0"/>
        <v>0</v>
      </c>
      <c r="AG22" s="19"/>
      <c r="AH22" s="40" t="str">
        <f t="shared" si="1"/>
        <v>YÕu</v>
      </c>
      <c r="AI22" s="14"/>
    </row>
    <row r="23" spans="1:35" ht="15.75">
      <c r="A23" s="5">
        <v>17</v>
      </c>
      <c r="B23" s="71" t="s">
        <v>97</v>
      </c>
      <c r="C23" s="120" t="s">
        <v>63</v>
      </c>
      <c r="D23" s="44"/>
      <c r="E23" s="44"/>
      <c r="F23" s="44"/>
      <c r="G23" s="45"/>
      <c r="H23" s="44"/>
      <c r="I23" s="44"/>
      <c r="J23" s="44"/>
      <c r="K23" s="44"/>
      <c r="L23" s="44"/>
      <c r="M23" s="44"/>
      <c r="N23" s="44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17">
        <f t="shared" si="0"/>
        <v>0</v>
      </c>
      <c r="AG23" s="19"/>
      <c r="AH23" s="40" t="str">
        <f t="shared" si="1"/>
        <v>YÕu</v>
      </c>
      <c r="AI23" s="14"/>
    </row>
    <row r="24" spans="1:35" ht="15.75">
      <c r="A24" s="5">
        <v>18</v>
      </c>
      <c r="B24" s="72" t="s">
        <v>101</v>
      </c>
      <c r="C24" s="123" t="s">
        <v>63</v>
      </c>
      <c r="D24" s="44"/>
      <c r="E24" s="44"/>
      <c r="F24" s="44"/>
      <c r="G24" s="45"/>
      <c r="H24" s="44"/>
      <c r="I24" s="44"/>
      <c r="J24" s="44"/>
      <c r="K24" s="44"/>
      <c r="L24" s="44"/>
      <c r="M24" s="44"/>
      <c r="N24" s="44"/>
      <c r="O24" s="22"/>
      <c r="P24" s="22"/>
      <c r="Q24" s="22"/>
      <c r="R24" s="22"/>
      <c r="S24" s="22"/>
      <c r="T24" s="22"/>
      <c r="U24" s="22"/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17">
        <f t="shared" si="0"/>
        <v>0</v>
      </c>
      <c r="AG24" s="19"/>
      <c r="AH24" s="40" t="str">
        <f t="shared" si="1"/>
        <v>YÕu</v>
      </c>
      <c r="AI24" s="14"/>
    </row>
    <row r="25" spans="1:35" ht="15.75">
      <c r="A25" s="5">
        <v>19</v>
      </c>
      <c r="B25" s="73" t="s">
        <v>86</v>
      </c>
      <c r="C25" s="124" t="s">
        <v>36</v>
      </c>
      <c r="D25" s="44"/>
      <c r="E25" s="44"/>
      <c r="F25" s="44"/>
      <c r="G25" s="45"/>
      <c r="H25" s="44"/>
      <c r="I25" s="44"/>
      <c r="J25" s="44"/>
      <c r="K25" s="44"/>
      <c r="L25" s="44"/>
      <c r="M25" s="44"/>
      <c r="N25" s="44"/>
      <c r="O25" s="22"/>
      <c r="P25" s="22"/>
      <c r="Q25" s="22"/>
      <c r="R25" s="22"/>
      <c r="S25" s="22"/>
      <c r="T25" s="22"/>
      <c r="U25" s="22"/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17">
        <f t="shared" si="0"/>
        <v>0</v>
      </c>
      <c r="AG25" s="19"/>
      <c r="AH25" s="40" t="str">
        <f t="shared" si="1"/>
        <v>YÕu</v>
      </c>
      <c r="AI25" s="14"/>
    </row>
    <row r="26" spans="1:35" ht="15.75">
      <c r="A26" s="5">
        <v>20</v>
      </c>
      <c r="B26" s="71" t="s">
        <v>145</v>
      </c>
      <c r="C26" s="120" t="s">
        <v>109</v>
      </c>
      <c r="D26" s="44"/>
      <c r="E26" s="38"/>
      <c r="F26" s="44"/>
      <c r="G26" s="45"/>
      <c r="H26" s="44"/>
      <c r="I26" s="44"/>
      <c r="J26" s="38"/>
      <c r="K26" s="38"/>
      <c r="L26" s="38"/>
      <c r="M26" s="38"/>
      <c r="N26" s="38"/>
      <c r="O26" s="22"/>
      <c r="P26" s="22"/>
      <c r="Q26" s="22"/>
      <c r="R26" s="22"/>
      <c r="S26" s="22"/>
      <c r="T26" s="22"/>
      <c r="U26" s="22"/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17">
        <f t="shared" si="0"/>
        <v>0</v>
      </c>
      <c r="AG26" s="19"/>
      <c r="AH26" s="40" t="str">
        <f t="shared" si="1"/>
        <v>YÕu</v>
      </c>
      <c r="AI26" s="14"/>
    </row>
    <row r="27" spans="1:35" ht="15.75">
      <c r="A27" s="5">
        <v>21</v>
      </c>
      <c r="B27" s="71" t="s">
        <v>228</v>
      </c>
      <c r="C27" s="120" t="s">
        <v>229</v>
      </c>
      <c r="D27" s="44"/>
      <c r="E27" s="46"/>
      <c r="F27" s="44"/>
      <c r="G27" s="45"/>
      <c r="H27" s="44"/>
      <c r="I27" s="44"/>
      <c r="J27" s="46"/>
      <c r="K27" s="46"/>
      <c r="L27" s="46"/>
      <c r="M27" s="46"/>
      <c r="N27" s="46"/>
      <c r="O27" s="22"/>
      <c r="P27" s="22"/>
      <c r="Q27" s="22"/>
      <c r="R27" s="22"/>
      <c r="S27" s="22"/>
      <c r="T27" s="22"/>
      <c r="U27" s="22"/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17">
        <f t="shared" si="0"/>
        <v>0</v>
      </c>
      <c r="AG27" s="19"/>
      <c r="AH27" s="40" t="str">
        <f t="shared" si="1"/>
        <v>YÕu</v>
      </c>
      <c r="AI27" s="14"/>
    </row>
    <row r="28" spans="1:35" ht="15.75" customHeight="1">
      <c r="A28" s="5">
        <v>22</v>
      </c>
      <c r="B28" s="71" t="s">
        <v>230</v>
      </c>
      <c r="C28" s="120" t="s">
        <v>37</v>
      </c>
      <c r="D28" s="44"/>
      <c r="E28" s="44"/>
      <c r="F28" s="44"/>
      <c r="G28" s="45"/>
      <c r="H28" s="44"/>
      <c r="I28" s="44"/>
      <c r="J28" s="44"/>
      <c r="K28" s="44"/>
      <c r="L28" s="44"/>
      <c r="M28" s="44"/>
      <c r="N28" s="44"/>
      <c r="O28" s="22"/>
      <c r="P28" s="22"/>
      <c r="Q28" s="22"/>
      <c r="R28" s="22"/>
      <c r="S28" s="22"/>
      <c r="T28" s="22"/>
      <c r="U28" s="22"/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17">
        <f t="shared" si="0"/>
        <v>0</v>
      </c>
      <c r="AG28" s="19"/>
      <c r="AH28" s="40" t="str">
        <f t="shared" si="1"/>
        <v>YÕu</v>
      </c>
      <c r="AI28" s="14"/>
    </row>
    <row r="29" spans="1:35" ht="31.5">
      <c r="A29" s="5">
        <v>23</v>
      </c>
      <c r="B29" s="71" t="s">
        <v>231</v>
      </c>
      <c r="C29" s="120" t="s">
        <v>232</v>
      </c>
      <c r="D29" s="44"/>
      <c r="E29" s="44"/>
      <c r="F29" s="44"/>
      <c r="G29" s="45"/>
      <c r="H29" s="44"/>
      <c r="I29" s="44"/>
      <c r="J29" s="44"/>
      <c r="K29" s="44"/>
      <c r="L29" s="44"/>
      <c r="M29" s="44"/>
      <c r="N29" s="44"/>
      <c r="O29" s="22"/>
      <c r="P29" s="22"/>
      <c r="Q29" s="22"/>
      <c r="R29" s="22"/>
      <c r="S29" s="22"/>
      <c r="T29" s="22"/>
      <c r="U29" s="22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17">
        <f t="shared" si="0"/>
        <v>0</v>
      </c>
      <c r="AG29" s="19"/>
      <c r="AH29" s="40" t="str">
        <f t="shared" si="1"/>
        <v>YÕu</v>
      </c>
      <c r="AI29" s="14"/>
    </row>
    <row r="30" spans="1:35" ht="31.5">
      <c r="A30" s="5">
        <v>24</v>
      </c>
      <c r="B30" s="71" t="s">
        <v>233</v>
      </c>
      <c r="C30" s="120" t="s">
        <v>234</v>
      </c>
      <c r="D30" s="44"/>
      <c r="E30" s="44"/>
      <c r="F30" s="44"/>
      <c r="G30" s="45"/>
      <c r="H30" s="44"/>
      <c r="I30" s="44"/>
      <c r="J30" s="44"/>
      <c r="K30" s="44"/>
      <c r="L30" s="44"/>
      <c r="M30" s="44"/>
      <c r="N30" s="44"/>
      <c r="O30" s="22"/>
      <c r="P30" s="22"/>
      <c r="Q30" s="22"/>
      <c r="R30" s="22"/>
      <c r="S30" s="22"/>
      <c r="T30" s="22"/>
      <c r="U30" s="22"/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17">
        <f t="shared" si="0"/>
        <v>0</v>
      </c>
      <c r="AG30" s="19"/>
      <c r="AH30" s="40" t="str">
        <f t="shared" si="1"/>
        <v>YÕu</v>
      </c>
      <c r="AI30" s="14"/>
    </row>
    <row r="31" spans="1:35" ht="15.75">
      <c r="A31" s="5">
        <v>25</v>
      </c>
      <c r="B31" s="125" t="s">
        <v>235</v>
      </c>
      <c r="C31" s="126" t="s">
        <v>124</v>
      </c>
      <c r="D31" s="44"/>
      <c r="E31" s="44"/>
      <c r="F31" s="44"/>
      <c r="G31" s="45"/>
      <c r="H31" s="44"/>
      <c r="I31" s="44"/>
      <c r="J31" s="44"/>
      <c r="K31" s="44"/>
      <c r="L31" s="44"/>
      <c r="M31" s="44"/>
      <c r="N31" s="44"/>
      <c r="O31" s="22"/>
      <c r="P31" s="22"/>
      <c r="Q31" s="22"/>
      <c r="R31" s="22"/>
      <c r="S31" s="22"/>
      <c r="T31" s="22"/>
      <c r="U31" s="22"/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17">
        <f t="shared" si="0"/>
        <v>0</v>
      </c>
      <c r="AG31" s="19"/>
      <c r="AH31" s="40" t="str">
        <f t="shared" si="1"/>
        <v>YÕu</v>
      </c>
      <c r="AI31" s="14"/>
    </row>
    <row r="32" spans="1:35" ht="15.75">
      <c r="A32" s="5">
        <v>26</v>
      </c>
      <c r="B32" s="71" t="s">
        <v>236</v>
      </c>
      <c r="C32" s="120" t="s">
        <v>93</v>
      </c>
      <c r="D32" s="44"/>
      <c r="E32" s="44"/>
      <c r="F32" s="44"/>
      <c r="G32" s="45"/>
      <c r="H32" s="44"/>
      <c r="I32" s="44"/>
      <c r="J32" s="44"/>
      <c r="K32" s="44"/>
      <c r="L32" s="44"/>
      <c r="M32" s="44"/>
      <c r="N32" s="44"/>
      <c r="O32" s="22"/>
      <c r="P32" s="22"/>
      <c r="Q32" s="22"/>
      <c r="R32" s="22"/>
      <c r="S32" s="22"/>
      <c r="T32" s="22"/>
      <c r="U32" s="22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17">
        <f t="shared" si="0"/>
        <v>0</v>
      </c>
      <c r="AG32" s="19"/>
      <c r="AH32" s="40" t="str">
        <f t="shared" si="1"/>
        <v>YÕu</v>
      </c>
      <c r="AI32" s="14"/>
    </row>
    <row r="33" spans="1:35" ht="15.75">
      <c r="A33" s="5">
        <v>27</v>
      </c>
      <c r="B33" s="71" t="s">
        <v>237</v>
      </c>
      <c r="C33" s="120" t="s">
        <v>41</v>
      </c>
      <c r="D33" s="44"/>
      <c r="E33" s="44"/>
      <c r="F33" s="44"/>
      <c r="G33" s="45"/>
      <c r="H33" s="44"/>
      <c r="I33" s="44"/>
      <c r="J33" s="44"/>
      <c r="K33" s="44"/>
      <c r="L33" s="44"/>
      <c r="M33" s="44"/>
      <c r="N33" s="44"/>
      <c r="O33" s="22"/>
      <c r="P33" s="22"/>
      <c r="Q33" s="22"/>
      <c r="R33" s="22"/>
      <c r="S33" s="22"/>
      <c r="T33" s="22"/>
      <c r="U33" s="22"/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17">
        <f t="shared" si="0"/>
        <v>0</v>
      </c>
      <c r="AG33" s="19"/>
      <c r="AH33" s="40" t="str">
        <f t="shared" si="1"/>
        <v>YÕu</v>
      </c>
      <c r="AI33" s="14"/>
    </row>
    <row r="34" spans="1:35" ht="15.75">
      <c r="A34" s="5">
        <v>28</v>
      </c>
      <c r="B34" s="71" t="s">
        <v>238</v>
      </c>
      <c r="C34" s="120" t="s">
        <v>95</v>
      </c>
      <c r="D34" s="44"/>
      <c r="E34" s="44"/>
      <c r="F34" s="44"/>
      <c r="G34" s="45"/>
      <c r="H34" s="44"/>
      <c r="I34" s="44"/>
      <c r="J34" s="44"/>
      <c r="K34" s="44"/>
      <c r="L34" s="44"/>
      <c r="M34" s="44"/>
      <c r="N34" s="44"/>
      <c r="O34" s="22"/>
      <c r="P34" s="22"/>
      <c r="Q34" s="22"/>
      <c r="R34" s="22"/>
      <c r="S34" s="22"/>
      <c r="T34" s="22"/>
      <c r="U34" s="22"/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17">
        <f t="shared" si="0"/>
        <v>0</v>
      </c>
      <c r="AG34" s="19"/>
      <c r="AH34" s="40" t="str">
        <f t="shared" si="1"/>
        <v>YÕu</v>
      </c>
      <c r="AI34" s="14"/>
    </row>
    <row r="35" spans="1:35" ht="15.75">
      <c r="A35" s="5">
        <v>29</v>
      </c>
      <c r="B35" s="71" t="s">
        <v>239</v>
      </c>
      <c r="C35" s="120" t="s">
        <v>12</v>
      </c>
      <c r="D35" s="44"/>
      <c r="E35" s="44"/>
      <c r="F35" s="44"/>
      <c r="G35" s="45"/>
      <c r="H35" s="44"/>
      <c r="I35" s="44"/>
      <c r="J35" s="44"/>
      <c r="K35" s="44"/>
      <c r="L35" s="44"/>
      <c r="M35" s="44"/>
      <c r="N35" s="44"/>
      <c r="O35" s="22"/>
      <c r="P35" s="22"/>
      <c r="Q35" s="22"/>
      <c r="R35" s="22"/>
      <c r="S35" s="22"/>
      <c r="T35" s="22"/>
      <c r="U35" s="22"/>
      <c r="V35" s="22"/>
      <c r="W35" s="23"/>
      <c r="X35" s="23"/>
      <c r="Y35" s="23"/>
      <c r="Z35" s="23"/>
      <c r="AA35" s="23"/>
      <c r="AB35" s="23"/>
      <c r="AC35" s="23"/>
      <c r="AD35" s="23"/>
      <c r="AE35" s="23"/>
      <c r="AF35" s="17">
        <f t="shared" si="0"/>
        <v>0</v>
      </c>
      <c r="AG35" s="19"/>
      <c r="AH35" s="40" t="str">
        <f t="shared" si="1"/>
        <v>YÕu</v>
      </c>
      <c r="AI35" s="14"/>
    </row>
    <row r="36" spans="1:35" ht="15.75">
      <c r="A36" s="5">
        <v>30</v>
      </c>
      <c r="B36" s="71" t="s">
        <v>240</v>
      </c>
      <c r="C36" s="120" t="s">
        <v>241</v>
      </c>
      <c r="D36" s="44"/>
      <c r="E36" s="44"/>
      <c r="F36" s="44"/>
      <c r="G36" s="45"/>
      <c r="H36" s="44"/>
      <c r="I36" s="44"/>
      <c r="J36" s="44"/>
      <c r="K36" s="44"/>
      <c r="L36" s="44"/>
      <c r="M36" s="44"/>
      <c r="N36" s="44"/>
      <c r="O36" s="22"/>
      <c r="P36" s="22"/>
      <c r="Q36" s="22"/>
      <c r="R36" s="22"/>
      <c r="S36" s="22"/>
      <c r="T36" s="22"/>
      <c r="U36" s="22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17">
        <f t="shared" si="0"/>
        <v>0</v>
      </c>
      <c r="AG36" s="19"/>
      <c r="AH36" s="40" t="str">
        <f t="shared" si="1"/>
        <v>YÕu</v>
      </c>
      <c r="AI36" s="14"/>
    </row>
    <row r="37" spans="1:35" ht="15.75">
      <c r="A37" s="5">
        <v>31</v>
      </c>
      <c r="B37" s="71" t="s">
        <v>242</v>
      </c>
      <c r="C37" s="120" t="s">
        <v>38</v>
      </c>
      <c r="D37" s="44"/>
      <c r="E37" s="44"/>
      <c r="F37" s="44"/>
      <c r="G37" s="45"/>
      <c r="H37" s="44"/>
      <c r="I37" s="44"/>
      <c r="J37" s="44"/>
      <c r="K37" s="44"/>
      <c r="L37" s="44"/>
      <c r="M37" s="44"/>
      <c r="N37" s="44"/>
      <c r="O37" s="22"/>
      <c r="P37" s="22"/>
      <c r="Q37" s="22"/>
      <c r="R37" s="22"/>
      <c r="S37" s="22"/>
      <c r="T37" s="22"/>
      <c r="U37" s="22"/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17">
        <f t="shared" si="0"/>
        <v>0</v>
      </c>
      <c r="AG37" s="19"/>
      <c r="AH37" s="40" t="str">
        <f t="shared" si="1"/>
        <v>YÕu</v>
      </c>
      <c r="AI37" s="14"/>
    </row>
    <row r="38" spans="1:35" ht="15.75">
      <c r="A38" s="5">
        <v>32</v>
      </c>
      <c r="B38" s="71" t="s">
        <v>98</v>
      </c>
      <c r="C38" s="120" t="s">
        <v>112</v>
      </c>
      <c r="D38" s="44"/>
      <c r="E38" s="44"/>
      <c r="F38" s="44"/>
      <c r="G38" s="45"/>
      <c r="H38" s="44"/>
      <c r="I38" s="44"/>
      <c r="J38" s="44"/>
      <c r="K38" s="44"/>
      <c r="L38" s="44"/>
      <c r="M38" s="44"/>
      <c r="N38" s="44"/>
      <c r="O38" s="22"/>
      <c r="P38" s="22"/>
      <c r="Q38" s="22"/>
      <c r="R38" s="22"/>
      <c r="S38" s="22"/>
      <c r="T38" s="22"/>
      <c r="U38" s="22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17">
        <f t="shared" si="0"/>
        <v>0</v>
      </c>
      <c r="AG38" s="19"/>
      <c r="AH38" s="40" t="str">
        <f t="shared" si="1"/>
        <v>YÕu</v>
      </c>
      <c r="AI38" s="14"/>
    </row>
    <row r="39" spans="1:35" ht="15.75">
      <c r="A39" s="5">
        <v>33</v>
      </c>
      <c r="B39" s="72" t="s">
        <v>190</v>
      </c>
      <c r="C39" s="123" t="s">
        <v>243</v>
      </c>
      <c r="D39" s="44"/>
      <c r="E39" s="44"/>
      <c r="F39" s="44"/>
      <c r="G39" s="45"/>
      <c r="H39" s="44"/>
      <c r="I39" s="44"/>
      <c r="J39" s="44"/>
      <c r="K39" s="44"/>
      <c r="L39" s="44"/>
      <c r="M39" s="44"/>
      <c r="N39" s="44"/>
      <c r="O39" s="22"/>
      <c r="P39" s="22"/>
      <c r="Q39" s="22"/>
      <c r="R39" s="22"/>
      <c r="S39" s="22"/>
      <c r="T39" s="22"/>
      <c r="U39" s="22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17">
        <f t="shared" si="0"/>
        <v>0</v>
      </c>
      <c r="AG39" s="19"/>
      <c r="AH39" s="40" t="str">
        <f t="shared" si="1"/>
        <v>YÕu</v>
      </c>
      <c r="AI39" s="14"/>
    </row>
    <row r="40" spans="1:36" ht="16.5">
      <c r="A40" s="25" t="s">
        <v>49</v>
      </c>
      <c r="C40" s="8"/>
      <c r="D40" s="3"/>
      <c r="E40" s="3"/>
      <c r="F40" s="3"/>
      <c r="G40" s="245"/>
      <c r="H40" s="245"/>
      <c r="I40" s="245"/>
      <c r="J40" s="245"/>
      <c r="K40" s="245"/>
      <c r="L40" s="245"/>
      <c r="M40" s="245"/>
      <c r="N40" s="245"/>
      <c r="O40" s="26"/>
      <c r="P40" s="26"/>
      <c r="Q40" s="26"/>
      <c r="R40" s="26"/>
      <c r="S40" s="26"/>
      <c r="T40" s="229" t="s">
        <v>46</v>
      </c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42"/>
    </row>
    <row r="41" spans="1:15" ht="18">
      <c r="A41" s="27" t="s">
        <v>50</v>
      </c>
      <c r="O41" s="4"/>
    </row>
    <row r="42" spans="2:36" ht="20.25">
      <c r="B42" s="228" t="s">
        <v>3</v>
      </c>
      <c r="C42" s="228"/>
      <c r="D42" s="228"/>
      <c r="E42" s="228"/>
      <c r="F42" s="228"/>
      <c r="G42" s="228"/>
      <c r="H42" s="228"/>
      <c r="I42" s="28"/>
      <c r="J42" s="28"/>
      <c r="K42" s="228" t="s">
        <v>5</v>
      </c>
      <c r="L42" s="228"/>
      <c r="M42" s="228"/>
      <c r="N42" s="228"/>
      <c r="O42" s="228"/>
      <c r="P42" s="228"/>
      <c r="T42" s="30"/>
      <c r="AF42" s="230" t="s">
        <v>7</v>
      </c>
      <c r="AG42" s="230"/>
      <c r="AH42" s="230"/>
      <c r="AI42" s="230"/>
      <c r="AJ42" s="43"/>
    </row>
    <row r="43" spans="8:20" ht="15.75">
      <c r="H43" s="29"/>
      <c r="I43" s="28"/>
      <c r="J43" s="28"/>
      <c r="K43" s="28"/>
      <c r="L43" s="28"/>
      <c r="T43" s="30"/>
    </row>
    <row r="44" ht="12.75">
      <c r="T44" s="30"/>
    </row>
    <row r="45" ht="12.75">
      <c r="T45" s="30"/>
    </row>
    <row r="46" ht="12.75">
      <c r="T46" s="30"/>
    </row>
    <row r="47" spans="2:36" ht="18.75">
      <c r="B47" s="227" t="s">
        <v>47</v>
      </c>
      <c r="C47" s="227"/>
      <c r="D47" s="227"/>
      <c r="E47" s="227"/>
      <c r="F47" s="227"/>
      <c r="G47" s="227"/>
      <c r="H47" s="227"/>
      <c r="J47" s="31"/>
      <c r="K47" s="227" t="s">
        <v>6</v>
      </c>
      <c r="L47" s="227"/>
      <c r="M47" s="227"/>
      <c r="N47" s="227"/>
      <c r="O47" s="227"/>
      <c r="P47" s="227"/>
      <c r="Q47" s="6"/>
      <c r="R47" s="6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227" t="s">
        <v>48</v>
      </c>
      <c r="AG47" s="227"/>
      <c r="AH47" s="227"/>
      <c r="AI47" s="227"/>
      <c r="AJ47" s="32"/>
    </row>
    <row r="48" spans="1:36" ht="12.75">
      <c r="A48" s="33"/>
      <c r="B48" s="33"/>
      <c r="C48" s="33"/>
      <c r="D48" s="33"/>
      <c r="E48" s="33"/>
      <c r="F48" s="33"/>
      <c r="G48" s="33"/>
      <c r="H48" s="238"/>
      <c r="I48" s="238"/>
      <c r="J48" s="238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41"/>
    </row>
    <row r="49" spans="1:36" ht="15">
      <c r="A49" s="35" t="s">
        <v>13</v>
      </c>
      <c r="D49" s="27" t="s">
        <v>254</v>
      </c>
      <c r="H49" s="9"/>
      <c r="I49" s="9"/>
      <c r="K49" s="35"/>
      <c r="L49" s="27" t="s">
        <v>255</v>
      </c>
      <c r="X49" s="27" t="s">
        <v>256</v>
      </c>
      <c r="AH49" s="27" t="s">
        <v>257</v>
      </c>
      <c r="AI49" s="2"/>
      <c r="AJ49" s="41"/>
    </row>
    <row r="50" spans="1:34" ht="14.25">
      <c r="A50" s="35" t="s">
        <v>14</v>
      </c>
      <c r="D50" s="27" t="s">
        <v>62</v>
      </c>
      <c r="L50" s="27" t="s">
        <v>258</v>
      </c>
      <c r="X50" s="27" t="s">
        <v>259</v>
      </c>
      <c r="AH50" s="27" t="s">
        <v>260</v>
      </c>
    </row>
    <row r="51" spans="1:35" ht="14.25">
      <c r="A51" s="35" t="s">
        <v>42</v>
      </c>
      <c r="D51" s="27" t="s">
        <v>261</v>
      </c>
      <c r="L51" s="27" t="s">
        <v>262</v>
      </c>
      <c r="X51" s="27" t="s">
        <v>263</v>
      </c>
      <c r="AH51" s="236" t="s">
        <v>264</v>
      </c>
      <c r="AI51" s="237"/>
    </row>
    <row r="52" spans="1:35" ht="15">
      <c r="A52" s="35" t="s">
        <v>60</v>
      </c>
      <c r="C52" s="35"/>
      <c r="D52" s="27" t="s">
        <v>265</v>
      </c>
      <c r="K52" s="8"/>
      <c r="L52" s="27" t="s">
        <v>114</v>
      </c>
      <c r="N52" s="36"/>
      <c r="O52" s="36"/>
      <c r="P52" s="37"/>
      <c r="R52" s="8"/>
      <c r="U52" s="35"/>
      <c r="V52" s="35"/>
      <c r="X52" s="27" t="s">
        <v>266</v>
      </c>
      <c r="Y52" s="7"/>
      <c r="Z52" s="3"/>
      <c r="AH52" s="237"/>
      <c r="AI52" s="237"/>
    </row>
    <row r="53" spans="1:34" ht="15">
      <c r="A53" s="2" t="s">
        <v>43</v>
      </c>
      <c r="D53" s="27" t="s">
        <v>267</v>
      </c>
      <c r="K53" s="7"/>
      <c r="L53" s="27" t="s">
        <v>268</v>
      </c>
      <c r="R53" s="8"/>
      <c r="X53" s="27" t="s">
        <v>269</v>
      </c>
      <c r="Y53" s="8"/>
      <c r="AH53" s="27" t="s">
        <v>270</v>
      </c>
    </row>
    <row r="54" spans="1:24" ht="14.25">
      <c r="A54" s="2" t="s">
        <v>61</v>
      </c>
      <c r="D54" s="27" t="s">
        <v>271</v>
      </c>
      <c r="L54" s="27" t="s">
        <v>272</v>
      </c>
      <c r="X54" s="27" t="s">
        <v>273</v>
      </c>
    </row>
    <row r="56" spans="18:34" ht="14.25">
      <c r="R56" s="35"/>
      <c r="Y56" s="35"/>
      <c r="AE56" s="35"/>
      <c r="AH56" s="35"/>
    </row>
    <row r="57" spans="3:34" ht="15">
      <c r="C57" s="35"/>
      <c r="G57" s="36"/>
      <c r="H57" s="36"/>
      <c r="I57" s="37"/>
      <c r="K57" s="8"/>
      <c r="N57" s="35"/>
      <c r="O57" s="35"/>
      <c r="P57" s="35"/>
      <c r="Q57" s="35"/>
      <c r="R57" s="7"/>
      <c r="S57" s="3"/>
      <c r="Y57" s="7"/>
      <c r="AE57" s="2"/>
      <c r="AH57" s="35"/>
    </row>
  </sheetData>
  <mergeCells count="21">
    <mergeCell ref="B47:H47"/>
    <mergeCell ref="K47:P47"/>
    <mergeCell ref="B42:H42"/>
    <mergeCell ref="T40:AI40"/>
    <mergeCell ref="AF42:AI42"/>
    <mergeCell ref="AF47:AI47"/>
    <mergeCell ref="K42:P42"/>
    <mergeCell ref="A1:P1"/>
    <mergeCell ref="Q1:AI1"/>
    <mergeCell ref="A2:AI2"/>
    <mergeCell ref="A3:AI3"/>
    <mergeCell ref="AH51:AI52"/>
    <mergeCell ref="A4:AI4"/>
    <mergeCell ref="A5:A6"/>
    <mergeCell ref="AF5:AF6"/>
    <mergeCell ref="AG5:AG6"/>
    <mergeCell ref="AI5:AI6"/>
    <mergeCell ref="B5:C6"/>
    <mergeCell ref="AH5:AH6"/>
    <mergeCell ref="G40:N40"/>
    <mergeCell ref="H48:J48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5"/>
  <sheetViews>
    <sheetView workbookViewId="0" topLeftCell="A1">
      <pane ySplit="3810" topLeftCell="BM58" activePane="bottomLeft" state="split"/>
      <selection pane="topLeft" activeCell="A1" sqref="A1"/>
      <selection pane="bottomLeft" activeCell="A7" sqref="A7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8.00390625" style="0" customWidth="1"/>
    <col min="4" max="32" width="3.28125" style="0" customWidth="1"/>
    <col min="33" max="33" width="4.7109375" style="0" customWidth="1"/>
    <col min="34" max="34" width="6.140625" style="0" customWidth="1"/>
    <col min="35" max="35" width="8.57421875" style="0" customWidth="1"/>
    <col min="36" max="36" width="31.00390625" style="0" customWidth="1"/>
  </cols>
  <sheetData>
    <row r="1" spans="1:36" ht="51.75" customHeight="1">
      <c r="A1" s="231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35</v>
      </c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</row>
    <row r="2" spans="1:36" ht="24.75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</row>
    <row r="3" spans="1:36" ht="21">
      <c r="A3" s="235" t="s">
        <v>306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1:36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</row>
    <row r="5" spans="1:36" ht="48.75" customHeight="1">
      <c r="A5" s="239" t="s">
        <v>0</v>
      </c>
      <c r="B5" s="243" t="s">
        <v>8</v>
      </c>
      <c r="C5" s="244"/>
      <c r="D5" s="47" t="s">
        <v>15</v>
      </c>
      <c r="E5" s="47" t="s">
        <v>16</v>
      </c>
      <c r="F5" s="47" t="s">
        <v>17</v>
      </c>
      <c r="G5" s="47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51</v>
      </c>
      <c r="X5" s="48" t="s">
        <v>52</v>
      </c>
      <c r="Y5" s="48" t="s">
        <v>53</v>
      </c>
      <c r="Z5" s="48" t="s">
        <v>54</v>
      </c>
      <c r="AA5" s="48" t="s">
        <v>55</v>
      </c>
      <c r="AB5" s="48" t="s">
        <v>56</v>
      </c>
      <c r="AC5" s="48" t="s">
        <v>57</v>
      </c>
      <c r="AD5" s="48" t="s">
        <v>58</v>
      </c>
      <c r="AE5" s="48" t="s">
        <v>59</v>
      </c>
      <c r="AF5" s="48" t="s">
        <v>66</v>
      </c>
      <c r="AG5" s="240" t="s">
        <v>4</v>
      </c>
      <c r="AH5" s="241" t="s">
        <v>45</v>
      </c>
      <c r="AI5" s="241" t="s">
        <v>1</v>
      </c>
      <c r="AJ5" s="242" t="s">
        <v>2</v>
      </c>
    </row>
    <row r="6" spans="1:36" ht="18.75" customHeight="1">
      <c r="A6" s="239"/>
      <c r="B6" s="244"/>
      <c r="C6" s="244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3</v>
      </c>
      <c r="J6" s="12">
        <v>2</v>
      </c>
      <c r="K6" s="12">
        <v>3</v>
      </c>
      <c r="L6" s="12">
        <v>2</v>
      </c>
      <c r="M6" s="12">
        <v>3</v>
      </c>
      <c r="N6" s="12">
        <v>4</v>
      </c>
      <c r="O6" s="12">
        <v>7</v>
      </c>
      <c r="P6" s="12">
        <v>2</v>
      </c>
      <c r="Q6" s="12">
        <v>3</v>
      </c>
      <c r="R6" s="12">
        <v>6</v>
      </c>
      <c r="S6" s="12">
        <v>6</v>
      </c>
      <c r="T6" s="12">
        <v>3</v>
      </c>
      <c r="U6" s="12">
        <v>3</v>
      </c>
      <c r="V6" s="12">
        <v>3</v>
      </c>
      <c r="W6" s="12">
        <v>3</v>
      </c>
      <c r="X6" s="12">
        <v>3</v>
      </c>
      <c r="Y6" s="12">
        <v>8</v>
      </c>
      <c r="Z6" s="12">
        <v>6</v>
      </c>
      <c r="AA6" s="12">
        <v>6</v>
      </c>
      <c r="AB6" s="12">
        <v>4</v>
      </c>
      <c r="AC6" s="12">
        <v>3</v>
      </c>
      <c r="AD6" s="12">
        <v>2</v>
      </c>
      <c r="AE6" s="12">
        <v>3</v>
      </c>
      <c r="AF6" s="12">
        <v>14</v>
      </c>
      <c r="AG6" s="240"/>
      <c r="AH6" s="241"/>
      <c r="AI6" s="241"/>
      <c r="AJ6" s="242"/>
    </row>
    <row r="7" spans="1:36" ht="15.75">
      <c r="A7" s="10">
        <v>1</v>
      </c>
      <c r="B7" s="70" t="s">
        <v>183</v>
      </c>
      <c r="C7" s="119" t="s">
        <v>9</v>
      </c>
      <c r="D7" s="49"/>
      <c r="E7" s="49"/>
      <c r="F7" s="49"/>
      <c r="G7" s="50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20"/>
      <c r="U7" s="20"/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6">
        <f>(D7*$D$6+E7*$E$6+H7*$H$6+G7*$G$6+F7*$F$6+I7*$I$6+J7*$J$6+K7*$K$6+L7*$L$6+M7*$M$6+N7*$N$6+O7*$O$6+P7*$P$6+Q7*$Q$6+R7*$R$6+S7*$S$6+T7*$T$6+U7*$U$6+V7*$V$6)/SUM($D$6:$V$6)</f>
        <v>0</v>
      </c>
      <c r="AH7" s="18"/>
      <c r="AI7" s="39" t="str">
        <f>IF(AG7&lt;5,"YÕu",IF(AG7&lt;6,"Trung b×nh","TB.Kh¸"))</f>
        <v>YÕu</v>
      </c>
      <c r="AJ7" s="13"/>
    </row>
    <row r="8" spans="1:36" ht="15.75">
      <c r="A8" s="64"/>
      <c r="B8" s="71" t="s">
        <v>91</v>
      </c>
      <c r="C8" s="120" t="s">
        <v>105</v>
      </c>
      <c r="D8" s="46"/>
      <c r="E8" s="46"/>
      <c r="F8" s="46"/>
      <c r="G8" s="111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24"/>
      <c r="U8" s="24"/>
      <c r="V8" s="24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48"/>
      <c r="AH8" s="149"/>
      <c r="AI8" s="116"/>
      <c r="AJ8" s="15"/>
    </row>
    <row r="9" spans="1:36" ht="15.75">
      <c r="A9" s="64"/>
      <c r="B9" s="71" t="s">
        <v>184</v>
      </c>
      <c r="C9" s="120" t="s">
        <v>105</v>
      </c>
      <c r="D9" s="46"/>
      <c r="E9" s="46"/>
      <c r="F9" s="46"/>
      <c r="G9" s="111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24"/>
      <c r="U9" s="24"/>
      <c r="V9" s="24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48"/>
      <c r="AH9" s="149"/>
      <c r="AI9" s="116"/>
      <c r="AJ9" s="15"/>
    </row>
    <row r="10" spans="1:36" ht="15.75">
      <c r="A10" s="64"/>
      <c r="B10" s="71" t="s">
        <v>101</v>
      </c>
      <c r="C10" s="120" t="s">
        <v>83</v>
      </c>
      <c r="D10" s="46"/>
      <c r="E10" s="46"/>
      <c r="F10" s="46"/>
      <c r="G10" s="11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24"/>
      <c r="U10" s="24"/>
      <c r="V10" s="24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48"/>
      <c r="AH10" s="149"/>
      <c r="AI10" s="116"/>
      <c r="AJ10" s="15"/>
    </row>
    <row r="11" spans="1:36" ht="15.75">
      <c r="A11" s="64"/>
      <c r="B11" s="71" t="s">
        <v>89</v>
      </c>
      <c r="C11" s="120" t="s">
        <v>185</v>
      </c>
      <c r="D11" s="46"/>
      <c r="E11" s="46"/>
      <c r="F11" s="46"/>
      <c r="G11" s="111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4"/>
      <c r="U11" s="24"/>
      <c r="V11" s="24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48"/>
      <c r="AH11" s="149"/>
      <c r="AI11" s="116"/>
      <c r="AJ11" s="15"/>
    </row>
    <row r="12" spans="1:36" ht="15.75">
      <c r="A12" s="64"/>
      <c r="B12" s="71" t="s">
        <v>80</v>
      </c>
      <c r="C12" s="120" t="s">
        <v>186</v>
      </c>
      <c r="D12" s="46"/>
      <c r="E12" s="46"/>
      <c r="F12" s="46"/>
      <c r="G12" s="111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24"/>
      <c r="U12" s="24"/>
      <c r="V12" s="24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48"/>
      <c r="AH12" s="149"/>
      <c r="AI12" s="116"/>
      <c r="AJ12" s="15"/>
    </row>
    <row r="13" spans="1:36" ht="15.75">
      <c r="A13" s="64"/>
      <c r="B13" s="71" t="s">
        <v>187</v>
      </c>
      <c r="C13" s="120" t="s">
        <v>79</v>
      </c>
      <c r="D13" s="46"/>
      <c r="E13" s="46"/>
      <c r="F13" s="46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24"/>
      <c r="U13" s="24"/>
      <c r="V13" s="24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48"/>
      <c r="AH13" s="149"/>
      <c r="AI13" s="116"/>
      <c r="AJ13" s="15"/>
    </row>
    <row r="14" spans="1:36" ht="15.75">
      <c r="A14" s="64"/>
      <c r="B14" s="71" t="s">
        <v>307</v>
      </c>
      <c r="C14" s="120" t="s">
        <v>79</v>
      </c>
      <c r="D14" s="46"/>
      <c r="E14" s="46"/>
      <c r="F14" s="46"/>
      <c r="G14" s="111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4"/>
      <c r="U14" s="24"/>
      <c r="V14" s="24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48"/>
      <c r="AH14" s="149"/>
      <c r="AI14" s="116"/>
      <c r="AJ14" s="15"/>
    </row>
    <row r="15" spans="1:36" ht="15.75">
      <c r="A15" s="64"/>
      <c r="B15" s="71" t="s">
        <v>119</v>
      </c>
      <c r="C15" s="120" t="s">
        <v>115</v>
      </c>
      <c r="D15" s="46"/>
      <c r="E15" s="46"/>
      <c r="F15" s="46"/>
      <c r="G15" s="111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4"/>
      <c r="U15" s="24"/>
      <c r="V15" s="24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48"/>
      <c r="AH15" s="149"/>
      <c r="AI15" s="116"/>
      <c r="AJ15" s="15"/>
    </row>
    <row r="16" spans="1:36" ht="15.75">
      <c r="A16" s="64"/>
      <c r="B16" s="71" t="s">
        <v>188</v>
      </c>
      <c r="C16" s="120" t="s">
        <v>115</v>
      </c>
      <c r="D16" s="46"/>
      <c r="E16" s="46"/>
      <c r="F16" s="46"/>
      <c r="G16" s="111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4"/>
      <c r="U16" s="24"/>
      <c r="V16" s="24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48"/>
      <c r="AH16" s="149"/>
      <c r="AI16" s="116"/>
      <c r="AJ16" s="15"/>
    </row>
    <row r="17" spans="1:36" ht="15.75">
      <c r="A17" s="64"/>
      <c r="B17" s="71" t="s">
        <v>125</v>
      </c>
      <c r="C17" s="120" t="s">
        <v>81</v>
      </c>
      <c r="D17" s="46"/>
      <c r="E17" s="46"/>
      <c r="F17" s="46"/>
      <c r="G17" s="111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4"/>
      <c r="U17" s="24"/>
      <c r="V17" s="24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48"/>
      <c r="AH17" s="149"/>
      <c r="AI17" s="116"/>
      <c r="AJ17" s="15"/>
    </row>
    <row r="18" spans="1:36" ht="15.75">
      <c r="A18" s="64"/>
      <c r="B18" s="121" t="s">
        <v>134</v>
      </c>
      <c r="C18" s="122" t="s">
        <v>189</v>
      </c>
      <c r="D18" s="46"/>
      <c r="E18" s="46"/>
      <c r="F18" s="46"/>
      <c r="G18" s="111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4"/>
      <c r="U18" s="24"/>
      <c r="V18" s="24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48"/>
      <c r="AH18" s="149"/>
      <c r="AI18" s="116"/>
      <c r="AJ18" s="15"/>
    </row>
    <row r="19" spans="1:36" ht="15.75">
      <c r="A19" s="64"/>
      <c r="B19" s="71" t="s">
        <v>190</v>
      </c>
      <c r="C19" s="120" t="s">
        <v>191</v>
      </c>
      <c r="D19" s="46"/>
      <c r="E19" s="46"/>
      <c r="F19" s="46"/>
      <c r="G19" s="111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4"/>
      <c r="U19" s="24"/>
      <c r="V19" s="24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48"/>
      <c r="AH19" s="149"/>
      <c r="AI19" s="116"/>
      <c r="AJ19" s="15"/>
    </row>
    <row r="20" spans="1:36" ht="15.75">
      <c r="A20" s="64"/>
      <c r="B20" s="71" t="s">
        <v>91</v>
      </c>
      <c r="C20" s="120" t="s">
        <v>92</v>
      </c>
      <c r="D20" s="46"/>
      <c r="E20" s="46"/>
      <c r="F20" s="46"/>
      <c r="G20" s="111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4"/>
      <c r="U20" s="24"/>
      <c r="V20" s="24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48"/>
      <c r="AH20" s="149"/>
      <c r="AI20" s="116"/>
      <c r="AJ20" s="15"/>
    </row>
    <row r="21" spans="1:36" ht="15.75">
      <c r="A21" s="64"/>
      <c r="B21" s="71" t="s">
        <v>98</v>
      </c>
      <c r="C21" s="120" t="s">
        <v>39</v>
      </c>
      <c r="D21" s="46"/>
      <c r="E21" s="46"/>
      <c r="F21" s="46"/>
      <c r="G21" s="111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4"/>
      <c r="U21" s="24"/>
      <c r="V21" s="24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48"/>
      <c r="AH21" s="149"/>
      <c r="AI21" s="116"/>
      <c r="AJ21" s="15"/>
    </row>
    <row r="22" spans="1:36" ht="15.75">
      <c r="A22" s="64"/>
      <c r="B22" s="71" t="s">
        <v>133</v>
      </c>
      <c r="C22" s="120" t="s">
        <v>63</v>
      </c>
      <c r="D22" s="46"/>
      <c r="E22" s="46"/>
      <c r="F22" s="46"/>
      <c r="G22" s="111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4"/>
      <c r="U22" s="24"/>
      <c r="V22" s="24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48"/>
      <c r="AH22" s="149"/>
      <c r="AI22" s="116"/>
      <c r="AJ22" s="15"/>
    </row>
    <row r="23" spans="1:36" ht="15.75">
      <c r="A23" s="64"/>
      <c r="B23" s="71" t="s">
        <v>192</v>
      </c>
      <c r="C23" s="120" t="s">
        <v>193</v>
      </c>
      <c r="D23" s="46"/>
      <c r="E23" s="46"/>
      <c r="F23" s="46"/>
      <c r="G23" s="111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4"/>
      <c r="U23" s="24"/>
      <c r="V23" s="24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48"/>
      <c r="AH23" s="149"/>
      <c r="AI23" s="116"/>
      <c r="AJ23" s="15"/>
    </row>
    <row r="24" spans="1:36" ht="15.75">
      <c r="A24" s="64"/>
      <c r="B24" s="72" t="s">
        <v>187</v>
      </c>
      <c r="C24" s="123" t="s">
        <v>194</v>
      </c>
      <c r="D24" s="46"/>
      <c r="E24" s="46"/>
      <c r="F24" s="46"/>
      <c r="G24" s="111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4"/>
      <c r="U24" s="24"/>
      <c r="V24" s="24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48"/>
      <c r="AH24" s="149"/>
      <c r="AI24" s="116"/>
      <c r="AJ24" s="15"/>
    </row>
    <row r="25" spans="1:36" ht="15.75">
      <c r="A25" s="64"/>
      <c r="B25" s="73" t="s">
        <v>119</v>
      </c>
      <c r="C25" s="124" t="s">
        <v>129</v>
      </c>
      <c r="D25" s="46"/>
      <c r="E25" s="46"/>
      <c r="F25" s="46"/>
      <c r="G25" s="111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4"/>
      <c r="U25" s="24"/>
      <c r="V25" s="24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48"/>
      <c r="AH25" s="149"/>
      <c r="AI25" s="116"/>
      <c r="AJ25" s="15"/>
    </row>
    <row r="26" spans="1:36" ht="15.75">
      <c r="A26" s="64"/>
      <c r="B26" s="71" t="s">
        <v>119</v>
      </c>
      <c r="C26" s="120" t="s">
        <v>195</v>
      </c>
      <c r="D26" s="46"/>
      <c r="E26" s="46"/>
      <c r="F26" s="46"/>
      <c r="G26" s="11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4"/>
      <c r="U26" s="24"/>
      <c r="V26" s="24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48"/>
      <c r="AH26" s="149"/>
      <c r="AI26" s="116"/>
      <c r="AJ26" s="15"/>
    </row>
    <row r="27" spans="1:36" ht="15.75">
      <c r="A27" s="64"/>
      <c r="B27" s="71" t="s">
        <v>101</v>
      </c>
      <c r="C27" s="120" t="s">
        <v>109</v>
      </c>
      <c r="D27" s="46"/>
      <c r="E27" s="46"/>
      <c r="F27" s="46"/>
      <c r="G27" s="111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4"/>
      <c r="U27" s="24"/>
      <c r="V27" s="24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48"/>
      <c r="AH27" s="149"/>
      <c r="AI27" s="116"/>
      <c r="AJ27" s="15"/>
    </row>
    <row r="28" spans="1:36" ht="15.75">
      <c r="A28" s="64"/>
      <c r="B28" s="71" t="s">
        <v>135</v>
      </c>
      <c r="C28" s="120" t="s">
        <v>110</v>
      </c>
      <c r="D28" s="46"/>
      <c r="E28" s="46"/>
      <c r="F28" s="46"/>
      <c r="G28" s="111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4"/>
      <c r="U28" s="24"/>
      <c r="V28" s="24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48"/>
      <c r="AH28" s="149"/>
      <c r="AI28" s="116"/>
      <c r="AJ28" s="15"/>
    </row>
    <row r="29" spans="1:36" ht="15.75">
      <c r="A29" s="64"/>
      <c r="B29" s="71" t="s">
        <v>84</v>
      </c>
      <c r="C29" s="120" t="s">
        <v>131</v>
      </c>
      <c r="D29" s="46"/>
      <c r="E29" s="46"/>
      <c r="F29" s="46"/>
      <c r="G29" s="111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4"/>
      <c r="U29" s="24"/>
      <c r="V29" s="24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48"/>
      <c r="AH29" s="149"/>
      <c r="AI29" s="116"/>
      <c r="AJ29" s="15"/>
    </row>
    <row r="30" spans="1:36" ht="15.75">
      <c r="A30" s="64"/>
      <c r="B30" s="71" t="s">
        <v>196</v>
      </c>
      <c r="C30" s="120" t="s">
        <v>93</v>
      </c>
      <c r="D30" s="46"/>
      <c r="E30" s="46"/>
      <c r="F30" s="46"/>
      <c r="G30" s="111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4"/>
      <c r="U30" s="24"/>
      <c r="V30" s="24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48"/>
      <c r="AH30" s="149"/>
      <c r="AI30" s="116"/>
      <c r="AJ30" s="15"/>
    </row>
    <row r="31" spans="1:36" ht="15.75">
      <c r="A31" s="64"/>
      <c r="B31" s="71" t="s">
        <v>91</v>
      </c>
      <c r="C31" s="120" t="s">
        <v>41</v>
      </c>
      <c r="D31" s="46"/>
      <c r="E31" s="46"/>
      <c r="F31" s="46"/>
      <c r="G31" s="11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4"/>
      <c r="U31" s="24"/>
      <c r="V31" s="24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48"/>
      <c r="AH31" s="149"/>
      <c r="AI31" s="116"/>
      <c r="AJ31" s="15"/>
    </row>
    <row r="32" spans="1:36" ht="15.75">
      <c r="A32" s="64"/>
      <c r="B32" s="71" t="s">
        <v>119</v>
      </c>
      <c r="C32" s="120" t="s">
        <v>94</v>
      </c>
      <c r="D32" s="46"/>
      <c r="E32" s="46"/>
      <c r="F32" s="46"/>
      <c r="G32" s="1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4"/>
      <c r="U32" s="24"/>
      <c r="V32" s="24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48"/>
      <c r="AH32" s="149"/>
      <c r="AI32" s="116"/>
      <c r="AJ32" s="15"/>
    </row>
    <row r="33" spans="1:36" ht="15.75">
      <c r="A33" s="64"/>
      <c r="B33" s="71" t="s">
        <v>197</v>
      </c>
      <c r="C33" s="120" t="s">
        <v>94</v>
      </c>
      <c r="D33" s="46"/>
      <c r="E33" s="46"/>
      <c r="F33" s="46"/>
      <c r="G33" s="11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4"/>
      <c r="U33" s="24"/>
      <c r="V33" s="24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48"/>
      <c r="AH33" s="149"/>
      <c r="AI33" s="116"/>
      <c r="AJ33" s="15"/>
    </row>
    <row r="34" spans="1:36" ht="15.75">
      <c r="A34" s="64"/>
      <c r="B34" s="71" t="s">
        <v>119</v>
      </c>
      <c r="C34" s="120" t="s">
        <v>198</v>
      </c>
      <c r="D34" s="46"/>
      <c r="E34" s="46"/>
      <c r="F34" s="46"/>
      <c r="G34" s="111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4"/>
      <c r="U34" s="24"/>
      <c r="V34" s="24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48"/>
      <c r="AH34" s="149"/>
      <c r="AI34" s="116"/>
      <c r="AJ34" s="15"/>
    </row>
    <row r="35" spans="1:36" ht="15.75">
      <c r="A35" s="64"/>
      <c r="B35" s="71" t="s">
        <v>199</v>
      </c>
      <c r="C35" s="120" t="s">
        <v>12</v>
      </c>
      <c r="D35" s="46"/>
      <c r="E35" s="46"/>
      <c r="F35" s="46"/>
      <c r="G35" s="11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4"/>
      <c r="U35" s="24"/>
      <c r="V35" s="24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48"/>
      <c r="AH35" s="149"/>
      <c r="AI35" s="116"/>
      <c r="AJ35" s="15"/>
    </row>
    <row r="36" spans="1:36" ht="15.75">
      <c r="A36" s="64"/>
      <c r="B36" s="71" t="s">
        <v>200</v>
      </c>
      <c r="C36" s="120" t="s">
        <v>102</v>
      </c>
      <c r="D36" s="46"/>
      <c r="E36" s="46"/>
      <c r="F36" s="46"/>
      <c r="G36" s="11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4"/>
      <c r="U36" s="24"/>
      <c r="V36" s="24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48"/>
      <c r="AH36" s="149"/>
      <c r="AI36" s="116"/>
      <c r="AJ36" s="15"/>
    </row>
    <row r="37" spans="1:36" ht="15.75">
      <c r="A37" s="64"/>
      <c r="B37" s="71" t="s">
        <v>119</v>
      </c>
      <c r="C37" s="120" t="s">
        <v>201</v>
      </c>
      <c r="D37" s="46"/>
      <c r="E37" s="46"/>
      <c r="F37" s="46"/>
      <c r="G37" s="11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4"/>
      <c r="U37" s="24"/>
      <c r="V37" s="24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48"/>
      <c r="AH37" s="149"/>
      <c r="AI37" s="116"/>
      <c r="AJ37" s="15"/>
    </row>
    <row r="38" spans="1:36" ht="15.75">
      <c r="A38" s="64"/>
      <c r="B38" s="71" t="s">
        <v>101</v>
      </c>
      <c r="C38" s="120" t="s">
        <v>201</v>
      </c>
      <c r="D38" s="46"/>
      <c r="E38" s="46"/>
      <c r="F38" s="46"/>
      <c r="G38" s="111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4"/>
      <c r="U38" s="24"/>
      <c r="V38" s="24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48"/>
      <c r="AH38" s="149"/>
      <c r="AI38" s="116"/>
      <c r="AJ38" s="15"/>
    </row>
    <row r="39" spans="1:36" ht="15.75">
      <c r="A39" s="64"/>
      <c r="B39" s="71" t="s">
        <v>98</v>
      </c>
      <c r="C39" s="120" t="s">
        <v>202</v>
      </c>
      <c r="D39" s="46"/>
      <c r="E39" s="46"/>
      <c r="F39" s="46"/>
      <c r="G39" s="111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24"/>
      <c r="U39" s="24"/>
      <c r="V39" s="24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48"/>
      <c r="AH39" s="149"/>
      <c r="AI39" s="116"/>
      <c r="AJ39" s="15"/>
    </row>
    <row r="40" spans="1:36" ht="15.75">
      <c r="A40" s="64"/>
      <c r="B40" s="71" t="s">
        <v>197</v>
      </c>
      <c r="C40" s="120" t="s">
        <v>104</v>
      </c>
      <c r="D40" s="46"/>
      <c r="E40" s="46"/>
      <c r="F40" s="46"/>
      <c r="G40" s="111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4"/>
      <c r="U40" s="24"/>
      <c r="V40" s="24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48"/>
      <c r="AH40" s="149"/>
      <c r="AI40" s="116"/>
      <c r="AJ40" s="15"/>
    </row>
    <row r="41" spans="1:36" ht="15.75">
      <c r="A41" s="64"/>
      <c r="B41" s="71" t="s">
        <v>203</v>
      </c>
      <c r="C41" s="120" t="s">
        <v>204</v>
      </c>
      <c r="D41" s="46"/>
      <c r="E41" s="46"/>
      <c r="F41" s="46"/>
      <c r="G41" s="11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4"/>
      <c r="U41" s="24"/>
      <c r="V41" s="24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48"/>
      <c r="AH41" s="149"/>
      <c r="AI41" s="116"/>
      <c r="AJ41" s="15"/>
    </row>
    <row r="42" spans="1:36" ht="15.75">
      <c r="A42" s="64"/>
      <c r="B42" s="71" t="s">
        <v>205</v>
      </c>
      <c r="C42" s="120" t="s">
        <v>206</v>
      </c>
      <c r="D42" s="46"/>
      <c r="E42" s="46"/>
      <c r="F42" s="46"/>
      <c r="G42" s="111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4"/>
      <c r="U42" s="24"/>
      <c r="V42" s="24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48"/>
      <c r="AH42" s="149"/>
      <c r="AI42" s="116"/>
      <c r="AJ42" s="15"/>
    </row>
    <row r="43" spans="1:36" ht="15.75">
      <c r="A43" s="64"/>
      <c r="B43" s="125" t="s">
        <v>89</v>
      </c>
      <c r="C43" s="126" t="s">
        <v>207</v>
      </c>
      <c r="D43" s="46"/>
      <c r="E43" s="46"/>
      <c r="F43" s="46"/>
      <c r="G43" s="111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4"/>
      <c r="U43" s="24"/>
      <c r="V43" s="24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48"/>
      <c r="AH43" s="149"/>
      <c r="AI43" s="116"/>
      <c r="AJ43" s="15"/>
    </row>
    <row r="44" spans="1:36" ht="15.75">
      <c r="A44" s="64"/>
      <c r="B44" s="71" t="s">
        <v>101</v>
      </c>
      <c r="C44" s="120" t="s">
        <v>38</v>
      </c>
      <c r="D44" s="46"/>
      <c r="E44" s="46"/>
      <c r="F44" s="46"/>
      <c r="G44" s="111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24"/>
      <c r="U44" s="24"/>
      <c r="V44" s="24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48"/>
      <c r="AH44" s="149"/>
      <c r="AI44" s="116"/>
      <c r="AJ44" s="15"/>
    </row>
    <row r="45" spans="1:36" ht="15.75">
      <c r="A45" s="64"/>
      <c r="B45" s="71" t="s">
        <v>120</v>
      </c>
      <c r="C45" s="120" t="s">
        <v>38</v>
      </c>
      <c r="D45" s="46"/>
      <c r="E45" s="46"/>
      <c r="F45" s="46"/>
      <c r="G45" s="111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4"/>
      <c r="U45" s="24"/>
      <c r="V45" s="24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48"/>
      <c r="AH45" s="149"/>
      <c r="AI45" s="116"/>
      <c r="AJ45" s="15"/>
    </row>
    <row r="46" spans="1:36" ht="15.75">
      <c r="A46" s="64"/>
      <c r="B46" s="71" t="s">
        <v>91</v>
      </c>
      <c r="C46" s="120" t="s">
        <v>208</v>
      </c>
      <c r="D46" s="46"/>
      <c r="E46" s="46"/>
      <c r="F46" s="46"/>
      <c r="G46" s="111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4"/>
      <c r="U46" s="24"/>
      <c r="V46" s="24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48"/>
      <c r="AH46" s="149"/>
      <c r="AI46" s="116"/>
      <c r="AJ46" s="15"/>
    </row>
    <row r="47" spans="1:36" ht="15.75">
      <c r="A47" s="64"/>
      <c r="B47" s="72" t="s">
        <v>133</v>
      </c>
      <c r="C47" s="123" t="s">
        <v>96</v>
      </c>
      <c r="D47" s="46"/>
      <c r="E47" s="46"/>
      <c r="F47" s="46"/>
      <c r="G47" s="111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24"/>
      <c r="U47" s="24"/>
      <c r="V47" s="24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48"/>
      <c r="AH47" s="149"/>
      <c r="AI47" s="116"/>
      <c r="AJ47" s="15"/>
    </row>
    <row r="48" spans="1:36" ht="15.75">
      <c r="A48" s="64"/>
      <c r="B48" s="70" t="s">
        <v>98</v>
      </c>
      <c r="C48" s="119" t="s">
        <v>96</v>
      </c>
      <c r="D48" s="46"/>
      <c r="E48" s="46"/>
      <c r="F48" s="46"/>
      <c r="G48" s="111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4"/>
      <c r="U48" s="24"/>
      <c r="V48" s="24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48"/>
      <c r="AH48" s="149"/>
      <c r="AI48" s="116"/>
      <c r="AJ48" s="15"/>
    </row>
    <row r="49" spans="1:36" ht="15.75">
      <c r="A49" s="64"/>
      <c r="B49" s="73" t="s">
        <v>89</v>
      </c>
      <c r="C49" s="124" t="s">
        <v>113</v>
      </c>
      <c r="D49" s="46"/>
      <c r="E49" s="46"/>
      <c r="F49" s="46"/>
      <c r="G49" s="111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4"/>
      <c r="U49" s="24"/>
      <c r="V49" s="24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48"/>
      <c r="AH49" s="149"/>
      <c r="AI49" s="116"/>
      <c r="AJ49" s="15"/>
    </row>
    <row r="50" spans="1:36" ht="15.75">
      <c r="A50" s="64"/>
      <c r="B50" s="71" t="s">
        <v>80</v>
      </c>
      <c r="C50" s="120" t="s">
        <v>209</v>
      </c>
      <c r="D50" s="46"/>
      <c r="E50" s="46"/>
      <c r="F50" s="46"/>
      <c r="G50" s="111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4"/>
      <c r="U50" s="24"/>
      <c r="V50" s="24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48"/>
      <c r="AH50" s="149"/>
      <c r="AI50" s="116"/>
      <c r="AJ50" s="15"/>
    </row>
    <row r="51" spans="1:36" ht="15.75">
      <c r="A51" s="64"/>
      <c r="B51" s="71" t="s">
        <v>190</v>
      </c>
      <c r="C51" s="120" t="s">
        <v>209</v>
      </c>
      <c r="D51" s="46"/>
      <c r="E51" s="46"/>
      <c r="F51" s="46"/>
      <c r="G51" s="111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4"/>
      <c r="U51" s="24"/>
      <c r="V51" s="24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48"/>
      <c r="AH51" s="149"/>
      <c r="AI51" s="116"/>
      <c r="AJ51" s="15"/>
    </row>
    <row r="52" spans="1:36" ht="15.75">
      <c r="A52" s="64"/>
      <c r="B52" s="72" t="s">
        <v>192</v>
      </c>
      <c r="C52" s="123" t="s">
        <v>87</v>
      </c>
      <c r="D52" s="46"/>
      <c r="E52" s="46"/>
      <c r="F52" s="46"/>
      <c r="G52" s="111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4"/>
      <c r="U52" s="24"/>
      <c r="V52" s="24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48"/>
      <c r="AH52" s="149"/>
      <c r="AI52" s="116"/>
      <c r="AJ52" s="15"/>
    </row>
    <row r="53" spans="1:37" ht="16.5">
      <c r="A53" s="25" t="s">
        <v>49</v>
      </c>
      <c r="C53" s="8"/>
      <c r="D53" s="74"/>
      <c r="E53" s="3"/>
      <c r="F53" s="3"/>
      <c r="G53" s="245"/>
      <c r="H53" s="245"/>
      <c r="I53" s="245"/>
      <c r="J53" s="245"/>
      <c r="K53" s="245"/>
      <c r="L53" s="245"/>
      <c r="M53" s="245"/>
      <c r="N53" s="245"/>
      <c r="O53" s="26"/>
      <c r="P53" s="26"/>
      <c r="Q53" s="26"/>
      <c r="R53" s="26"/>
      <c r="S53" s="26"/>
      <c r="T53" s="229" t="s">
        <v>136</v>
      </c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42"/>
    </row>
    <row r="54" spans="1:15" ht="18">
      <c r="A54" s="27" t="s">
        <v>50</v>
      </c>
      <c r="D54" s="74"/>
      <c r="O54" s="4"/>
    </row>
    <row r="55" spans="2:37" ht="20.25">
      <c r="B55" s="228"/>
      <c r="C55" s="228"/>
      <c r="D55" s="228"/>
      <c r="E55" s="228"/>
      <c r="F55" s="228"/>
      <c r="G55" s="228"/>
      <c r="H55" s="228"/>
      <c r="I55" s="28"/>
      <c r="J55" s="28"/>
      <c r="K55" s="228" t="s">
        <v>5</v>
      </c>
      <c r="L55" s="228"/>
      <c r="M55" s="228"/>
      <c r="N55" s="228"/>
      <c r="O55" s="228"/>
      <c r="P55" s="228"/>
      <c r="T55" s="30"/>
      <c r="AG55" s="230" t="s">
        <v>7</v>
      </c>
      <c r="AH55" s="230"/>
      <c r="AI55" s="230"/>
      <c r="AJ55" s="230"/>
      <c r="AK55" s="43"/>
    </row>
    <row r="56" spans="8:20" ht="15.75">
      <c r="H56" s="29"/>
      <c r="I56" s="28"/>
      <c r="J56" s="28"/>
      <c r="K56" s="28"/>
      <c r="L56" s="28"/>
      <c r="T56" s="30"/>
    </row>
    <row r="57" ht="12.75">
      <c r="T57" s="30"/>
    </row>
    <row r="58" ht="12.75">
      <c r="T58" s="30"/>
    </row>
    <row r="59" ht="12.75">
      <c r="T59" s="30"/>
    </row>
    <row r="60" spans="2:37" ht="18.75">
      <c r="B60" s="227" t="s">
        <v>47</v>
      </c>
      <c r="C60" s="227"/>
      <c r="D60" s="227"/>
      <c r="E60" s="227"/>
      <c r="F60" s="227"/>
      <c r="G60" s="227"/>
      <c r="H60" s="227"/>
      <c r="J60" s="31"/>
      <c r="K60" s="227" t="s">
        <v>6</v>
      </c>
      <c r="L60" s="227"/>
      <c r="M60" s="227"/>
      <c r="N60" s="227"/>
      <c r="O60" s="227"/>
      <c r="P60" s="227"/>
      <c r="Q60" s="6"/>
      <c r="R60" s="6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27" t="s">
        <v>48</v>
      </c>
      <c r="AH60" s="227"/>
      <c r="AI60" s="227"/>
      <c r="AJ60" s="227"/>
      <c r="AK60" s="32"/>
    </row>
    <row r="61" spans="1:37" ht="12.75">
      <c r="A61" s="33"/>
      <c r="B61" s="33"/>
      <c r="C61" s="33"/>
      <c r="D61" s="33"/>
      <c r="E61" s="33"/>
      <c r="F61" s="33"/>
      <c r="G61" s="33"/>
      <c r="H61" s="238"/>
      <c r="I61" s="238"/>
      <c r="J61" s="238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41"/>
    </row>
    <row r="62" spans="1:37" ht="15">
      <c r="A62" s="35" t="s">
        <v>13</v>
      </c>
      <c r="D62" s="27" t="s">
        <v>308</v>
      </c>
      <c r="H62" s="9"/>
      <c r="I62" s="9"/>
      <c r="K62" s="35"/>
      <c r="N62" s="27" t="s">
        <v>309</v>
      </c>
      <c r="R62" s="35"/>
      <c r="Y62" s="27" t="s">
        <v>310</v>
      </c>
      <c r="AG62" s="2"/>
      <c r="AI62" s="27" t="s">
        <v>311</v>
      </c>
      <c r="AK62" s="41"/>
    </row>
    <row r="63" spans="1:35" ht="14.25">
      <c r="A63" s="35" t="s">
        <v>14</v>
      </c>
      <c r="D63" s="27" t="s">
        <v>312</v>
      </c>
      <c r="N63" s="27" t="s">
        <v>313</v>
      </c>
      <c r="Y63" s="27" t="s">
        <v>314</v>
      </c>
      <c r="AI63" s="27" t="s">
        <v>315</v>
      </c>
    </row>
    <row r="64" spans="1:35" ht="14.25">
      <c r="A64" s="35" t="s">
        <v>42</v>
      </c>
      <c r="D64" s="27" t="s">
        <v>182</v>
      </c>
      <c r="N64" s="27" t="s">
        <v>316</v>
      </c>
      <c r="Y64" s="27" t="s">
        <v>317</v>
      </c>
      <c r="AI64" s="27" t="s">
        <v>318</v>
      </c>
    </row>
    <row r="65" spans="1:35" ht="14.25">
      <c r="A65" s="35" t="s">
        <v>60</v>
      </c>
      <c r="D65" s="27" t="s">
        <v>132</v>
      </c>
      <c r="N65" s="27" t="s">
        <v>319</v>
      </c>
      <c r="Y65" s="27" t="s">
        <v>320</v>
      </c>
      <c r="AI65" s="27" t="s">
        <v>321</v>
      </c>
    </row>
    <row r="66" spans="1:35" ht="14.25">
      <c r="A66" s="2" t="s">
        <v>43</v>
      </c>
      <c r="D66" s="27" t="s">
        <v>322</v>
      </c>
      <c r="N66" s="27" t="s">
        <v>323</v>
      </c>
      <c r="Y66" s="27" t="s">
        <v>324</v>
      </c>
      <c r="AI66" s="27" t="s">
        <v>325</v>
      </c>
    </row>
    <row r="67" spans="1:25" ht="14.25">
      <c r="A67" s="2" t="s">
        <v>61</v>
      </c>
      <c r="D67" s="27" t="s">
        <v>326</v>
      </c>
      <c r="N67" s="27" t="s">
        <v>327</v>
      </c>
      <c r="Y67" s="27" t="s">
        <v>328</v>
      </c>
    </row>
    <row r="71" spans="4:33" ht="14.25">
      <c r="D71" s="27"/>
      <c r="K71" s="27"/>
      <c r="R71" s="35"/>
      <c r="Y71" s="35"/>
      <c r="AG71" s="35"/>
    </row>
    <row r="72" spans="1:33" ht="15">
      <c r="A72" s="7"/>
      <c r="C72" s="35"/>
      <c r="D72" s="8"/>
      <c r="G72" s="36"/>
      <c r="H72" s="36"/>
      <c r="I72" s="37"/>
      <c r="K72" s="8"/>
      <c r="N72" s="35"/>
      <c r="O72" s="35"/>
      <c r="P72" s="35"/>
      <c r="Q72" s="35"/>
      <c r="R72" s="7"/>
      <c r="S72" s="3"/>
      <c r="Y72" s="7"/>
      <c r="AG72" s="2"/>
    </row>
    <row r="73" spans="1:26" ht="15">
      <c r="A73" s="7"/>
      <c r="C73" s="35"/>
      <c r="D73" s="8"/>
      <c r="K73" s="8"/>
      <c r="N73" s="36"/>
      <c r="O73" s="36"/>
      <c r="P73" s="37"/>
      <c r="R73" s="8"/>
      <c r="U73" s="35"/>
      <c r="V73" s="35"/>
      <c r="W73" s="35"/>
      <c r="X73" s="35"/>
      <c r="Y73" s="7"/>
      <c r="Z73" s="3"/>
    </row>
    <row r="74" spans="1:33" ht="15">
      <c r="A74" s="7"/>
      <c r="D74" s="2"/>
      <c r="K74" s="7"/>
      <c r="R74" s="8"/>
      <c r="Y74" s="8"/>
      <c r="AG74" s="8"/>
    </row>
    <row r="75" ht="15">
      <c r="A75" s="8"/>
    </row>
  </sheetData>
  <mergeCells count="20">
    <mergeCell ref="A4:AJ4"/>
    <mergeCell ref="A5:A6"/>
    <mergeCell ref="AG5:AG6"/>
    <mergeCell ref="AH5:AH6"/>
    <mergeCell ref="AJ5:AJ6"/>
    <mergeCell ref="B5:C6"/>
    <mergeCell ref="AI5:AI6"/>
    <mergeCell ref="A1:P1"/>
    <mergeCell ref="Q1:AJ1"/>
    <mergeCell ref="A2:AJ2"/>
    <mergeCell ref="A3:AJ3"/>
    <mergeCell ref="G53:N53"/>
    <mergeCell ref="H61:J61"/>
    <mergeCell ref="T53:AJ53"/>
    <mergeCell ref="AG55:AJ55"/>
    <mergeCell ref="AG60:AJ60"/>
    <mergeCell ref="K55:P55"/>
    <mergeCell ref="B60:H60"/>
    <mergeCell ref="K60:P60"/>
    <mergeCell ref="B55:H55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workbookViewId="0" topLeftCell="A1">
      <selection activeCell="K6" activeCellId="2" sqref="D6:E12 G6:I12 K6:K12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6.00390625" style="0" customWidth="1"/>
    <col min="4" max="38" width="2.7109375" style="0" customWidth="1"/>
    <col min="39" max="39" width="4.8515625" style="0" customWidth="1"/>
    <col min="40" max="40" width="5.7109375" style="0" customWidth="1"/>
    <col min="41" max="41" width="8.57421875" style="0" customWidth="1"/>
    <col min="42" max="42" width="9.00390625" style="0" customWidth="1"/>
  </cols>
  <sheetData>
    <row r="1" spans="1:42" ht="51.75" customHeight="1">
      <c r="A1" s="231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3" t="s">
        <v>35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</row>
    <row r="2" spans="1:42" ht="24.75">
      <c r="A2" s="234" t="s">
        <v>71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</row>
    <row r="3" spans="1:42" ht="21">
      <c r="A3" s="235" t="s">
        <v>144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</row>
    <row r="4" spans="1:42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42" ht="48.75" customHeight="1">
      <c r="A5" s="239" t="s">
        <v>0</v>
      </c>
      <c r="B5" s="250" t="s">
        <v>175</v>
      </c>
      <c r="C5" s="220"/>
      <c r="D5" s="93" t="s">
        <v>15</v>
      </c>
      <c r="E5" s="93" t="s">
        <v>16</v>
      </c>
      <c r="F5" s="93" t="s">
        <v>17</v>
      </c>
      <c r="G5" s="93" t="s">
        <v>18</v>
      </c>
      <c r="H5" s="91" t="s">
        <v>19</v>
      </c>
      <c r="I5" s="91" t="s">
        <v>20</v>
      </c>
      <c r="J5" s="91" t="s">
        <v>21</v>
      </c>
      <c r="K5" s="91" t="s">
        <v>22</v>
      </c>
      <c r="L5" s="91" t="s">
        <v>23</v>
      </c>
      <c r="M5" s="91" t="s">
        <v>24</v>
      </c>
      <c r="N5" s="91" t="s">
        <v>25</v>
      </c>
      <c r="O5" s="91" t="s">
        <v>26</v>
      </c>
      <c r="P5" s="91" t="s">
        <v>27</v>
      </c>
      <c r="Q5" s="91" t="s">
        <v>28</v>
      </c>
      <c r="R5" s="91" t="s">
        <v>29</v>
      </c>
      <c r="S5" s="91" t="s">
        <v>30</v>
      </c>
      <c r="T5" s="91" t="s">
        <v>31</v>
      </c>
      <c r="U5" s="91" t="s">
        <v>32</v>
      </c>
      <c r="V5" s="91" t="s">
        <v>33</v>
      </c>
      <c r="W5" s="91" t="s">
        <v>51</v>
      </c>
      <c r="X5" s="91" t="s">
        <v>52</v>
      </c>
      <c r="Y5" s="91" t="s">
        <v>53</v>
      </c>
      <c r="Z5" s="91" t="s">
        <v>54</v>
      </c>
      <c r="AA5" s="91" t="s">
        <v>55</v>
      </c>
      <c r="AB5" s="91" t="s">
        <v>56</v>
      </c>
      <c r="AC5" s="91" t="s">
        <v>57</v>
      </c>
      <c r="AD5" s="91" t="s">
        <v>58</v>
      </c>
      <c r="AE5" s="91" t="s">
        <v>59</v>
      </c>
      <c r="AF5" s="91" t="s">
        <v>66</v>
      </c>
      <c r="AG5" s="91" t="s">
        <v>67</v>
      </c>
      <c r="AH5" s="91" t="s">
        <v>68</v>
      </c>
      <c r="AI5" s="91" t="s">
        <v>69</v>
      </c>
      <c r="AJ5" s="91" t="s">
        <v>70</v>
      </c>
      <c r="AK5" s="91" t="s">
        <v>162</v>
      </c>
      <c r="AL5" s="91" t="s">
        <v>163</v>
      </c>
      <c r="AM5" s="248" t="s">
        <v>4</v>
      </c>
      <c r="AN5" s="249" t="s">
        <v>72</v>
      </c>
      <c r="AO5" s="249" t="s">
        <v>1</v>
      </c>
      <c r="AP5" s="249" t="s">
        <v>2</v>
      </c>
    </row>
    <row r="6" spans="1:42" ht="18.75" customHeight="1">
      <c r="A6" s="239"/>
      <c r="B6" s="221"/>
      <c r="C6" s="222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3</v>
      </c>
      <c r="J6" s="12">
        <v>2</v>
      </c>
      <c r="K6" s="12">
        <v>4</v>
      </c>
      <c r="L6" s="12">
        <v>3</v>
      </c>
      <c r="M6" s="12">
        <v>4</v>
      </c>
      <c r="N6" s="12">
        <v>3</v>
      </c>
      <c r="O6" s="12">
        <v>3</v>
      </c>
      <c r="P6" s="12">
        <v>1</v>
      </c>
      <c r="Q6" s="12">
        <v>2</v>
      </c>
      <c r="R6" s="12">
        <v>2</v>
      </c>
      <c r="S6" s="12">
        <v>2</v>
      </c>
      <c r="T6" s="12">
        <v>2</v>
      </c>
      <c r="U6" s="12">
        <v>2</v>
      </c>
      <c r="V6" s="12">
        <v>2</v>
      </c>
      <c r="W6" s="12">
        <v>3</v>
      </c>
      <c r="X6" s="12">
        <v>3</v>
      </c>
      <c r="Y6" s="12">
        <v>3</v>
      </c>
      <c r="Z6" s="12">
        <v>3</v>
      </c>
      <c r="AA6" s="12">
        <v>3</v>
      </c>
      <c r="AB6" s="12">
        <v>2</v>
      </c>
      <c r="AC6" s="12">
        <v>2</v>
      </c>
      <c r="AD6" s="12">
        <v>1</v>
      </c>
      <c r="AE6" s="12">
        <v>3</v>
      </c>
      <c r="AF6" s="12">
        <v>7</v>
      </c>
      <c r="AG6" s="12">
        <v>3</v>
      </c>
      <c r="AH6" s="12">
        <v>3</v>
      </c>
      <c r="AI6" s="12">
        <v>3</v>
      </c>
      <c r="AJ6" s="12">
        <v>3</v>
      </c>
      <c r="AK6" s="12">
        <v>3</v>
      </c>
      <c r="AL6" s="12">
        <v>2</v>
      </c>
      <c r="AM6" s="248"/>
      <c r="AN6" s="249"/>
      <c r="AO6" s="249"/>
      <c r="AP6" s="249"/>
    </row>
    <row r="7" spans="1:42" ht="24.75" customHeight="1">
      <c r="A7" s="92">
        <v>1</v>
      </c>
      <c r="B7" s="150" t="s">
        <v>228</v>
      </c>
      <c r="C7" s="67" t="s">
        <v>85</v>
      </c>
      <c r="D7" s="83">
        <v>6.5</v>
      </c>
      <c r="E7" s="83">
        <v>7.5</v>
      </c>
      <c r="F7" s="83"/>
      <c r="G7" s="84">
        <v>7.7</v>
      </c>
      <c r="H7" s="83">
        <v>6.4</v>
      </c>
      <c r="I7" s="83">
        <v>7.3</v>
      </c>
      <c r="J7" s="83"/>
      <c r="K7" s="83">
        <v>7.3</v>
      </c>
      <c r="L7" s="83"/>
      <c r="M7" s="94"/>
      <c r="N7" s="83"/>
      <c r="O7" s="83"/>
      <c r="P7" s="83"/>
      <c r="Q7" s="83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96">
        <f aca="true" t="shared" si="0" ref="AM7:AM12">(D7*$D$6+E7*$E$6+H7*$H$6+I7*$I$6+G7*$G$6+F7*$F$6+J7*$J$6+K7*$K$6+L7*$L$6+M7*$M$6+N7*$N$6+O7*$O$6+P7*$P$6+Q7*$Q$6+R7*$R$6+S7*$S$6+T7*$T$6+U7*$U$6+V7*$V$6+W7*$W$6+X7*$X$6+Y7*$Y$6+Z7*$Z$6+AA7*$AA$6+AB7*$AB$6+AC7*$AC$6+AD7*$AD$6+AE7*$AE$6+AF7*$AF$6+AG7*$AG$6+AH7*$AH$6+AI7*$AI$6+AJ7*$AJ$6+AK7*$AK$6+AL7*$AL$6)/SUM($D$6:$AL$6)</f>
        <v>1.250537634408602</v>
      </c>
      <c r="AN7" s="97">
        <v>72.5</v>
      </c>
      <c r="AO7" s="39" t="str">
        <f aca="true" t="shared" si="1" ref="AO7:AO12">IF(AM7&lt;5,"YÕu",IF(AM7&lt;6,"Trung b×nh","TB.Kh¸"))</f>
        <v>YÕu</v>
      </c>
      <c r="AP7" s="13"/>
    </row>
    <row r="8" spans="1:45" ht="24.75" customHeight="1">
      <c r="A8" s="151">
        <v>2</v>
      </c>
      <c r="B8" s="125" t="s">
        <v>126</v>
      </c>
      <c r="C8" s="68" t="s">
        <v>108</v>
      </c>
      <c r="D8" s="174"/>
      <c r="E8" s="174"/>
      <c r="F8" s="86"/>
      <c r="G8" s="87">
        <v>6.3</v>
      </c>
      <c r="H8" s="174"/>
      <c r="I8" s="86">
        <v>7</v>
      </c>
      <c r="J8" s="86"/>
      <c r="K8" s="174"/>
      <c r="L8" s="86"/>
      <c r="M8" s="95"/>
      <c r="N8" s="86"/>
      <c r="O8" s="86"/>
      <c r="P8" s="86"/>
      <c r="Q8" s="86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96">
        <f t="shared" si="0"/>
        <v>0.49677419354838714</v>
      </c>
      <c r="AN8" s="98">
        <v>85</v>
      </c>
      <c r="AO8" s="40" t="str">
        <f t="shared" si="1"/>
        <v>YÕu</v>
      </c>
      <c r="AP8" s="14"/>
      <c r="AR8" s="75"/>
      <c r="AS8" t="s">
        <v>137</v>
      </c>
    </row>
    <row r="9" spans="1:45" ht="24.75" customHeight="1">
      <c r="A9" s="151">
        <v>3</v>
      </c>
      <c r="B9" s="125" t="s">
        <v>280</v>
      </c>
      <c r="C9" s="68" t="s">
        <v>11</v>
      </c>
      <c r="D9" s="86">
        <v>6.4</v>
      </c>
      <c r="E9" s="86">
        <v>6.4</v>
      </c>
      <c r="F9" s="87"/>
      <c r="G9" s="175"/>
      <c r="H9" s="86">
        <v>7.4</v>
      </c>
      <c r="I9" s="86">
        <v>7.5</v>
      </c>
      <c r="J9" s="86"/>
      <c r="K9" s="86">
        <v>7.6</v>
      </c>
      <c r="L9" s="86"/>
      <c r="M9" s="95"/>
      <c r="N9" s="86"/>
      <c r="O9" s="86"/>
      <c r="P9" s="86"/>
      <c r="Q9" s="86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96">
        <f t="shared" si="0"/>
        <v>0.9236559139784947</v>
      </c>
      <c r="AN9" s="98">
        <v>85</v>
      </c>
      <c r="AO9" s="40" t="str">
        <f t="shared" si="1"/>
        <v>YÕu</v>
      </c>
      <c r="AP9" s="14"/>
      <c r="AR9" s="80"/>
      <c r="AS9" t="s">
        <v>138</v>
      </c>
    </row>
    <row r="10" spans="1:45" ht="24.75" customHeight="1">
      <c r="A10" s="151">
        <v>4</v>
      </c>
      <c r="B10" s="125" t="s">
        <v>329</v>
      </c>
      <c r="C10" s="68" t="s">
        <v>40</v>
      </c>
      <c r="D10" s="86">
        <v>6.7</v>
      </c>
      <c r="E10" s="86">
        <v>6.6</v>
      </c>
      <c r="F10" s="87"/>
      <c r="G10" s="87">
        <v>7.2</v>
      </c>
      <c r="H10" s="86">
        <v>6.4</v>
      </c>
      <c r="I10" s="86">
        <v>7.7</v>
      </c>
      <c r="J10" s="86"/>
      <c r="K10" s="86">
        <v>7.2</v>
      </c>
      <c r="L10" s="86"/>
      <c r="M10" s="95"/>
      <c r="N10" s="86"/>
      <c r="O10" s="86"/>
      <c r="P10" s="86"/>
      <c r="Q10" s="86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96">
        <f t="shared" si="0"/>
        <v>1.2225806451612904</v>
      </c>
      <c r="AN10" s="98">
        <v>92.5</v>
      </c>
      <c r="AO10" s="40" t="str">
        <f t="shared" si="1"/>
        <v>YÕu</v>
      </c>
      <c r="AP10" s="14"/>
      <c r="AR10" s="76"/>
      <c r="AS10" t="s">
        <v>140</v>
      </c>
    </row>
    <row r="11" spans="1:45" ht="24.75" customHeight="1">
      <c r="A11" s="151">
        <v>5</v>
      </c>
      <c r="B11" s="125" t="s">
        <v>98</v>
      </c>
      <c r="C11" s="68" t="s">
        <v>330</v>
      </c>
      <c r="D11" s="86">
        <v>6.4</v>
      </c>
      <c r="E11" s="86">
        <v>6.6</v>
      </c>
      <c r="F11" s="87"/>
      <c r="G11" s="87">
        <v>7</v>
      </c>
      <c r="H11" s="86">
        <v>7.4</v>
      </c>
      <c r="I11" s="86">
        <v>7.5</v>
      </c>
      <c r="J11" s="86"/>
      <c r="K11" s="86">
        <v>6.6</v>
      </c>
      <c r="L11" s="86"/>
      <c r="M11" s="95"/>
      <c r="N11" s="86"/>
      <c r="O11" s="86"/>
      <c r="P11" s="86"/>
      <c r="Q11" s="86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96">
        <f t="shared" si="0"/>
        <v>1.186021505376344</v>
      </c>
      <c r="AN11" s="98">
        <v>82.5</v>
      </c>
      <c r="AO11" s="40" t="str">
        <f t="shared" si="1"/>
        <v>YÕu</v>
      </c>
      <c r="AP11" s="14"/>
      <c r="AR11" s="77"/>
      <c r="AS11" t="s">
        <v>141</v>
      </c>
    </row>
    <row r="12" spans="1:45" ht="24.75" customHeight="1">
      <c r="A12" s="151">
        <v>6</v>
      </c>
      <c r="B12" s="152" t="s">
        <v>331</v>
      </c>
      <c r="C12" s="69" t="s">
        <v>277</v>
      </c>
      <c r="D12" s="86" t="s">
        <v>388</v>
      </c>
      <c r="E12" s="86" t="s">
        <v>388</v>
      </c>
      <c r="F12" s="86" t="s">
        <v>388</v>
      </c>
      <c r="G12" s="86" t="s">
        <v>388</v>
      </c>
      <c r="H12" s="86" t="s">
        <v>388</v>
      </c>
      <c r="I12" s="86" t="s">
        <v>388</v>
      </c>
      <c r="J12" s="86"/>
      <c r="K12" s="86"/>
      <c r="L12" s="88" t="s">
        <v>388</v>
      </c>
      <c r="M12" s="88" t="s">
        <v>388</v>
      </c>
      <c r="N12" s="86"/>
      <c r="O12" s="86"/>
      <c r="P12" s="86"/>
      <c r="Q12" s="86"/>
      <c r="R12" s="88"/>
      <c r="S12" s="88"/>
      <c r="T12" s="88"/>
      <c r="U12" s="88"/>
      <c r="V12" s="88"/>
      <c r="W12" s="88"/>
      <c r="X12" s="88"/>
      <c r="Y12" s="88"/>
      <c r="Z12" s="88"/>
      <c r="AA12" s="88" t="s">
        <v>388</v>
      </c>
      <c r="AB12" s="88" t="s">
        <v>388</v>
      </c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96" t="e">
        <f t="shared" si="0"/>
        <v>#VALUE!</v>
      </c>
      <c r="AN12" s="98">
        <v>82.5</v>
      </c>
      <c r="AO12" s="40" t="e">
        <f t="shared" si="1"/>
        <v>#VALUE!</v>
      </c>
      <c r="AP12" s="14"/>
      <c r="AR12" s="79"/>
      <c r="AS12" t="s">
        <v>142</v>
      </c>
    </row>
    <row r="13" spans="1:43" ht="16.5">
      <c r="A13" s="25" t="s">
        <v>73</v>
      </c>
      <c r="C13" s="8"/>
      <c r="D13" s="3"/>
      <c r="E13" s="3"/>
      <c r="F13" s="3"/>
      <c r="G13" s="246"/>
      <c r="H13" s="246"/>
      <c r="I13" s="246"/>
      <c r="J13" s="246"/>
      <c r="K13" s="246"/>
      <c r="L13" s="246"/>
      <c r="M13" s="246"/>
      <c r="N13" s="246"/>
      <c r="O13" s="246"/>
      <c r="P13" s="42"/>
      <c r="Q13" s="42"/>
      <c r="R13" s="42"/>
      <c r="S13" s="42"/>
      <c r="T13" s="42"/>
      <c r="U13" s="247" t="s">
        <v>65</v>
      </c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42"/>
    </row>
    <row r="14" spans="1:16" ht="18">
      <c r="A14" s="27" t="s">
        <v>74</v>
      </c>
      <c r="P14" s="4"/>
    </row>
    <row r="15" spans="2:43" ht="20.25">
      <c r="B15" s="228" t="s">
        <v>3</v>
      </c>
      <c r="C15" s="228"/>
      <c r="D15" s="228"/>
      <c r="E15" s="228"/>
      <c r="F15" s="228"/>
      <c r="G15" s="228"/>
      <c r="H15" s="228"/>
      <c r="I15" s="53"/>
      <c r="J15" s="28"/>
      <c r="K15" s="28"/>
      <c r="L15" s="228" t="s">
        <v>5</v>
      </c>
      <c r="M15" s="228"/>
      <c r="N15" s="228"/>
      <c r="O15" s="228"/>
      <c r="P15" s="228"/>
      <c r="Q15" s="228"/>
      <c r="U15" s="30"/>
      <c r="AM15" s="230" t="s">
        <v>7</v>
      </c>
      <c r="AN15" s="230"/>
      <c r="AO15" s="230"/>
      <c r="AP15" s="230"/>
      <c r="AQ15" s="43"/>
    </row>
    <row r="16" spans="8:21" ht="15.75">
      <c r="H16" s="29"/>
      <c r="I16" s="29"/>
      <c r="J16" s="28"/>
      <c r="K16" s="28"/>
      <c r="L16" s="28"/>
      <c r="M16" s="28"/>
      <c r="U16" s="30"/>
    </row>
    <row r="17" ht="12.75">
      <c r="U17" s="30"/>
    </row>
    <row r="18" ht="12.75">
      <c r="U18" s="30"/>
    </row>
    <row r="19" ht="12.75">
      <c r="U19" s="30"/>
    </row>
    <row r="20" spans="2:43" ht="18.75">
      <c r="B20" s="227" t="s">
        <v>47</v>
      </c>
      <c r="C20" s="227"/>
      <c r="D20" s="227"/>
      <c r="E20" s="227"/>
      <c r="F20" s="227"/>
      <c r="G20" s="227"/>
      <c r="H20" s="227"/>
      <c r="I20" s="52"/>
      <c r="K20" s="31"/>
      <c r="L20" s="227" t="s">
        <v>6</v>
      </c>
      <c r="M20" s="227"/>
      <c r="N20" s="227"/>
      <c r="O20" s="227"/>
      <c r="P20" s="227"/>
      <c r="Q20" s="227"/>
      <c r="R20" s="6"/>
      <c r="S20" s="6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227" t="s">
        <v>48</v>
      </c>
      <c r="AN20" s="227"/>
      <c r="AO20" s="227"/>
      <c r="AP20" s="227"/>
      <c r="AQ20" s="32"/>
    </row>
    <row r="21" spans="1:43" ht="12.75">
      <c r="A21" s="33"/>
      <c r="B21" s="33"/>
      <c r="C21" s="33"/>
      <c r="D21" s="33"/>
      <c r="E21" s="33"/>
      <c r="F21" s="33"/>
      <c r="G21" s="33"/>
      <c r="H21" s="238"/>
      <c r="I21" s="238"/>
      <c r="J21" s="238"/>
      <c r="K21" s="23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1"/>
    </row>
    <row r="22" spans="1:43" ht="12.75">
      <c r="A22" s="99" t="s">
        <v>13</v>
      </c>
      <c r="B22" s="100"/>
      <c r="C22" s="100"/>
      <c r="D22" s="101" t="s">
        <v>146</v>
      </c>
      <c r="E22" s="100"/>
      <c r="F22" s="100"/>
      <c r="G22" s="100"/>
      <c r="H22" s="100"/>
      <c r="I22" s="100"/>
      <c r="J22" s="100"/>
      <c r="K22" s="100"/>
      <c r="L22" s="100"/>
      <c r="M22" s="99" t="s">
        <v>152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99" t="s">
        <v>159</v>
      </c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N22" s="99" t="s">
        <v>168</v>
      </c>
      <c r="AQ22" s="41"/>
    </row>
    <row r="23" spans="1:40" ht="12.75">
      <c r="A23" s="99" t="s">
        <v>14</v>
      </c>
      <c r="B23" s="100"/>
      <c r="C23" s="100"/>
      <c r="D23" s="99" t="s">
        <v>147</v>
      </c>
      <c r="E23" s="100"/>
      <c r="F23" s="100"/>
      <c r="G23" s="100"/>
      <c r="H23" s="100"/>
      <c r="I23" s="100"/>
      <c r="J23" s="100"/>
      <c r="K23" s="100"/>
      <c r="L23" s="100"/>
      <c r="M23" s="99" t="s">
        <v>153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99" t="s">
        <v>160</v>
      </c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N23" s="99" t="s">
        <v>169</v>
      </c>
    </row>
    <row r="24" spans="1:40" ht="12.75">
      <c r="A24" s="99" t="s">
        <v>42</v>
      </c>
      <c r="B24" s="100"/>
      <c r="C24" s="100"/>
      <c r="D24" s="99" t="s">
        <v>148</v>
      </c>
      <c r="E24" s="100"/>
      <c r="F24" s="100"/>
      <c r="G24" s="100"/>
      <c r="H24" s="100"/>
      <c r="I24" s="100"/>
      <c r="J24" s="100"/>
      <c r="K24" s="100"/>
      <c r="L24" s="100"/>
      <c r="M24" s="99" t="s">
        <v>155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99" t="s">
        <v>161</v>
      </c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N24" s="99" t="s">
        <v>171</v>
      </c>
    </row>
    <row r="25" spans="1:42" ht="12.75">
      <c r="A25" s="99" t="s">
        <v>60</v>
      </c>
      <c r="B25" s="100"/>
      <c r="C25" s="100"/>
      <c r="D25" s="99" t="s">
        <v>149</v>
      </c>
      <c r="E25" s="100"/>
      <c r="F25" s="100"/>
      <c r="G25" s="100"/>
      <c r="H25" s="100"/>
      <c r="I25" s="100"/>
      <c r="J25" s="100"/>
      <c r="K25" s="100"/>
      <c r="L25" s="100"/>
      <c r="M25" s="99" t="s">
        <v>154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99" t="s">
        <v>164</v>
      </c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N25" s="99" t="s">
        <v>170</v>
      </c>
      <c r="AP25" s="54"/>
    </row>
    <row r="26" spans="1:42" ht="12.75">
      <c r="A26" s="103" t="s">
        <v>43</v>
      </c>
      <c r="B26" s="100"/>
      <c r="C26" s="100"/>
      <c r="D26" s="102" t="s">
        <v>176</v>
      </c>
      <c r="E26" s="100"/>
      <c r="F26" s="100"/>
      <c r="G26" s="100"/>
      <c r="H26" s="100"/>
      <c r="I26" s="100"/>
      <c r="J26" s="100"/>
      <c r="K26" s="100"/>
      <c r="L26" s="100"/>
      <c r="M26" s="99" t="s">
        <v>156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99" t="s">
        <v>166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N26" s="99" t="s">
        <v>172</v>
      </c>
      <c r="AP26" s="1"/>
    </row>
    <row r="27" spans="1:42" ht="12.75">
      <c r="A27" s="103" t="s">
        <v>61</v>
      </c>
      <c r="B27" s="100"/>
      <c r="C27" s="100"/>
      <c r="D27" s="99" t="s">
        <v>150</v>
      </c>
      <c r="E27" s="100"/>
      <c r="F27" s="100"/>
      <c r="G27" s="100"/>
      <c r="H27" s="100"/>
      <c r="I27" s="100"/>
      <c r="J27" s="100"/>
      <c r="K27" s="100"/>
      <c r="L27" s="100"/>
      <c r="M27" s="99" t="s">
        <v>157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99" t="s">
        <v>165</v>
      </c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N27" s="99" t="s">
        <v>173</v>
      </c>
      <c r="AP27" s="1"/>
    </row>
    <row r="28" spans="1:42" ht="12.75">
      <c r="A28" s="101" t="s">
        <v>75</v>
      </c>
      <c r="B28" s="100"/>
      <c r="C28" s="100"/>
      <c r="D28" s="99" t="s">
        <v>151</v>
      </c>
      <c r="E28" s="100"/>
      <c r="F28" s="100"/>
      <c r="G28" s="100"/>
      <c r="H28" s="100"/>
      <c r="I28" s="100"/>
      <c r="J28" s="100"/>
      <c r="K28" s="100"/>
      <c r="L28" s="100"/>
      <c r="M28" s="99" t="s">
        <v>158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99" t="s">
        <v>167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N28" s="99" t="s">
        <v>174</v>
      </c>
      <c r="AP28" s="1"/>
    </row>
    <row r="29" spans="1:42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P29" s="1"/>
    </row>
    <row r="30" spans="1:42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P30" s="1"/>
    </row>
    <row r="31" spans="1:42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P31" s="1"/>
    </row>
    <row r="32" spans="1:42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"/>
      <c r="AN32" s="1"/>
      <c r="AO32" s="1"/>
      <c r="AP32" s="1"/>
    </row>
    <row r="33" spans="1:42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</row>
    <row r="34" spans="1:40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O34" s="100"/>
      <c r="P34" s="100"/>
      <c r="Q34" s="100"/>
      <c r="R34" s="100"/>
      <c r="S34" s="100"/>
      <c r="T34" s="100"/>
      <c r="U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J34" s="100"/>
      <c r="AK34" s="100"/>
      <c r="AL34" s="100"/>
      <c r="AN34" s="153"/>
    </row>
    <row r="35" spans="2:40" ht="12.75">
      <c r="B35" s="100"/>
      <c r="C35" s="100"/>
      <c r="D35" s="100"/>
      <c r="F35" s="100"/>
      <c r="G35" s="99"/>
      <c r="H35" s="99"/>
      <c r="I35" s="100"/>
      <c r="J35" s="100"/>
      <c r="K35" s="100"/>
      <c r="L35" s="100"/>
      <c r="M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J35" s="100"/>
      <c r="AK35" s="100"/>
      <c r="AL35" s="100"/>
      <c r="AN35" s="153"/>
    </row>
    <row r="36" spans="2:41" ht="12.75">
      <c r="B36" s="103"/>
      <c r="C36" s="103"/>
      <c r="D36" s="99"/>
      <c r="E36" s="103"/>
      <c r="F36" s="103"/>
      <c r="G36" s="103"/>
      <c r="H36" s="103"/>
      <c r="I36" s="100"/>
      <c r="J36" s="100"/>
      <c r="K36" s="100"/>
      <c r="L36" s="101"/>
      <c r="M36" s="100"/>
      <c r="O36" s="103"/>
      <c r="P36" s="103"/>
      <c r="Q36" s="103"/>
      <c r="R36" s="103"/>
      <c r="S36" s="103"/>
      <c r="T36" s="103"/>
      <c r="U36" s="103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J36" s="100"/>
      <c r="AK36" s="100"/>
      <c r="AL36" s="100"/>
      <c r="AN36" s="54"/>
      <c r="AO36" s="54"/>
    </row>
    <row r="37" spans="2:41" ht="12.75">
      <c r="B37" s="103"/>
      <c r="C37" s="103"/>
      <c r="D37" s="100"/>
      <c r="E37" s="103"/>
      <c r="F37" s="103"/>
      <c r="G37" s="103"/>
      <c r="H37" s="103"/>
      <c r="I37" s="100"/>
      <c r="J37" s="100"/>
      <c r="K37" s="100"/>
      <c r="L37" s="101"/>
      <c r="M37" s="100"/>
      <c r="O37" s="103"/>
      <c r="P37" s="103"/>
      <c r="Q37" s="103"/>
      <c r="R37" s="103"/>
      <c r="S37" s="103"/>
      <c r="T37" s="103"/>
      <c r="U37" s="103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J37" s="100"/>
      <c r="AK37" s="100"/>
      <c r="AL37" s="100"/>
      <c r="AN37" s="1"/>
      <c r="AO37" s="1"/>
    </row>
    <row r="38" spans="2:41" ht="12.75">
      <c r="B38" s="103"/>
      <c r="C38" s="103"/>
      <c r="D38" s="103"/>
      <c r="E38" s="103"/>
      <c r="F38" s="103"/>
      <c r="G38" s="103"/>
      <c r="H38" s="103"/>
      <c r="I38" s="100"/>
      <c r="J38" s="100"/>
      <c r="K38" s="100"/>
      <c r="L38" s="103"/>
      <c r="M38" s="100"/>
      <c r="O38" s="103"/>
      <c r="P38" s="103"/>
      <c r="Q38" s="103"/>
      <c r="R38" s="103"/>
      <c r="S38" s="103"/>
      <c r="T38" s="103"/>
      <c r="U38" s="103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J38" s="100"/>
      <c r="AK38" s="100"/>
      <c r="AL38" s="100"/>
      <c r="AN38" s="1"/>
      <c r="AO38" s="1"/>
    </row>
    <row r="39" spans="2:41" ht="12.7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O39" s="103"/>
      <c r="P39" s="99"/>
      <c r="Q39" s="103"/>
      <c r="R39" s="154"/>
      <c r="S39" s="103"/>
      <c r="T39" s="103"/>
      <c r="U39" s="10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J39" s="99"/>
      <c r="AK39" s="99"/>
      <c r="AL39" s="103"/>
      <c r="AM39" s="1"/>
      <c r="AN39" s="1"/>
      <c r="AO39" s="1"/>
    </row>
    <row r="40" spans="2:41" ht="12.75">
      <c r="B40" s="103"/>
      <c r="C40" s="103"/>
      <c r="D40" s="100"/>
      <c r="E40" s="103"/>
      <c r="F40" s="103"/>
      <c r="G40" s="103"/>
      <c r="H40" s="103"/>
      <c r="I40" s="103"/>
      <c r="J40" s="103"/>
      <c r="K40" s="103"/>
      <c r="L40" s="101"/>
      <c r="M40" s="101"/>
      <c r="O40" s="101"/>
      <c r="P40" s="101"/>
      <c r="Q40" s="154"/>
      <c r="R40" s="154"/>
      <c r="S40" s="154"/>
      <c r="T40" s="101"/>
      <c r="U40" s="103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J40" s="154"/>
      <c r="AK40" s="154"/>
      <c r="AL40" s="103"/>
      <c r="AM40" s="54"/>
      <c r="AN40" s="1"/>
      <c r="AO40" s="1"/>
    </row>
    <row r="41" spans="2:41" ht="12.75">
      <c r="B41" s="103"/>
      <c r="C41" s="103"/>
      <c r="D41" s="103"/>
      <c r="F41" s="103"/>
      <c r="G41" s="103"/>
      <c r="H41" s="103"/>
      <c r="I41" s="103"/>
      <c r="J41" s="103"/>
      <c r="K41" s="103"/>
      <c r="L41" s="103"/>
      <c r="M41" s="103"/>
      <c r="O41" s="103"/>
      <c r="P41" s="103"/>
      <c r="Q41" s="103"/>
      <c r="R41" s="103"/>
      <c r="S41" s="103"/>
      <c r="T41" s="103"/>
      <c r="U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J41" s="103"/>
      <c r="AK41" s="103"/>
      <c r="AL41" s="103"/>
      <c r="AM41" s="1"/>
      <c r="AN41" s="1"/>
      <c r="AO41" s="1"/>
    </row>
    <row r="42" spans="1:41" ht="12.7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"/>
      <c r="AN42" s="1"/>
      <c r="AO42" s="1"/>
    </row>
  </sheetData>
  <mergeCells count="20">
    <mergeCell ref="A4:AP4"/>
    <mergeCell ref="A5:A6"/>
    <mergeCell ref="AM5:AM6"/>
    <mergeCell ref="AN5:AN6"/>
    <mergeCell ref="AP5:AP6"/>
    <mergeCell ref="B5:C6"/>
    <mergeCell ref="AO5:AO6"/>
    <mergeCell ref="A1:Q1"/>
    <mergeCell ref="R1:AP1"/>
    <mergeCell ref="A2:AP2"/>
    <mergeCell ref="A3:AP3"/>
    <mergeCell ref="G13:O13"/>
    <mergeCell ref="H21:K21"/>
    <mergeCell ref="U13:AP13"/>
    <mergeCell ref="AM15:AP15"/>
    <mergeCell ref="AM20:AP20"/>
    <mergeCell ref="L15:Q15"/>
    <mergeCell ref="B20:H20"/>
    <mergeCell ref="L20:Q20"/>
    <mergeCell ref="B15:H15"/>
  </mergeCells>
  <printOptions/>
  <pageMargins left="0.28" right="0.23" top="0.33" bottom="0.37" header="0.29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46">
      <selection activeCell="B30" sqref="B30:C30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" width="7.7109375" style="0" customWidth="1"/>
    <col min="4" max="9" width="3.7109375" style="0" customWidth="1"/>
    <col min="10" max="10" width="5.140625" style="0" customWidth="1"/>
    <col min="11" max="11" width="9.421875" style="0" customWidth="1"/>
    <col min="12" max="12" width="5.8515625" style="0" customWidth="1"/>
    <col min="13" max="13" width="9.8515625" style="0" customWidth="1"/>
    <col min="14" max="14" width="18.28125" style="0" customWidth="1"/>
  </cols>
  <sheetData>
    <row r="1" spans="1:14" ht="51.75" customHeight="1">
      <c r="A1" s="254" t="s">
        <v>178</v>
      </c>
      <c r="B1" s="255"/>
      <c r="C1" s="255"/>
      <c r="D1" s="255"/>
      <c r="E1" s="255"/>
      <c r="F1" s="255"/>
      <c r="G1" s="255"/>
      <c r="H1" s="115"/>
      <c r="I1" s="115"/>
      <c r="J1" s="256" t="s">
        <v>177</v>
      </c>
      <c r="K1" s="257"/>
      <c r="L1" s="257"/>
      <c r="M1" s="257"/>
      <c r="N1" s="257"/>
    </row>
    <row r="2" spans="1:14" ht="29.25" customHeight="1">
      <c r="A2" s="234" t="s">
        <v>373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21">
      <c r="A3" s="106" t="s">
        <v>211</v>
      </c>
      <c r="B3" s="106"/>
      <c r="D3" s="106"/>
      <c r="F3" s="106"/>
      <c r="G3" s="104" t="s">
        <v>180</v>
      </c>
      <c r="H3" s="106"/>
      <c r="I3" s="106"/>
      <c r="K3" s="104"/>
      <c r="L3" s="104"/>
      <c r="M3" s="104"/>
      <c r="N3" s="106"/>
    </row>
    <row r="4" spans="1:14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ht="21.75" customHeight="1">
      <c r="A5" s="239" t="s">
        <v>0</v>
      </c>
      <c r="B5" s="224" t="s">
        <v>408</v>
      </c>
      <c r="C5" s="225"/>
      <c r="D5" s="90" t="s">
        <v>15</v>
      </c>
      <c r="E5" s="90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240" t="s">
        <v>4</v>
      </c>
      <c r="K5" s="252" t="s">
        <v>143</v>
      </c>
      <c r="L5" s="252" t="s">
        <v>332</v>
      </c>
      <c r="M5" s="252" t="s">
        <v>333</v>
      </c>
      <c r="N5" s="242" t="s">
        <v>2</v>
      </c>
    </row>
    <row r="6" spans="1:14" ht="18.75" customHeight="1">
      <c r="A6" s="239"/>
      <c r="B6" s="226"/>
      <c r="C6" s="251"/>
      <c r="D6" s="11">
        <v>1</v>
      </c>
      <c r="E6" s="11">
        <v>2</v>
      </c>
      <c r="F6" s="12">
        <v>2</v>
      </c>
      <c r="G6" s="12">
        <v>2</v>
      </c>
      <c r="H6" s="12">
        <v>4</v>
      </c>
      <c r="I6" s="12">
        <v>4</v>
      </c>
      <c r="J6" s="240"/>
      <c r="K6" s="253"/>
      <c r="L6" s="258"/>
      <c r="M6" s="258"/>
      <c r="N6" s="242"/>
    </row>
    <row r="7" spans="1:14" ht="24.75" customHeight="1">
      <c r="A7" s="10">
        <v>1</v>
      </c>
      <c r="B7" s="70" t="s">
        <v>183</v>
      </c>
      <c r="C7" s="119" t="s">
        <v>9</v>
      </c>
      <c r="D7" s="20">
        <v>5</v>
      </c>
      <c r="E7" s="50">
        <v>5.3</v>
      </c>
      <c r="F7" s="49">
        <v>7</v>
      </c>
      <c r="G7" s="105"/>
      <c r="H7" s="49">
        <v>6.2</v>
      </c>
      <c r="I7" s="49">
        <v>5.3</v>
      </c>
      <c r="J7" s="107">
        <f>(D7*$D$6+E7*$E$6+F7*$F$6+G7*$G$6+H7*$H$6+I7*$I$6)/SUM($D$6:$I$6)</f>
        <v>5.040000000000001</v>
      </c>
      <c r="K7" s="60" t="str">
        <f aca="true" t="shared" si="0" ref="K7:K52">IF(J7&lt;3.95,"KÐm",IF(J7&lt;4.95,"YÕu",IF(J7&lt;5.95,"Trung b×nh",IF(J7&lt;6.95,"TB.Kh¸",IF(J7&lt;7.95,"Kh¸","Giái")))))</f>
        <v>Trung b×nh</v>
      </c>
      <c r="L7" s="199">
        <v>6.8</v>
      </c>
      <c r="M7" s="89" t="str">
        <f aca="true" t="shared" si="1" ref="M7:M52">IF(L7&lt;5,"YÕu",IF(L7&lt;6,"Trung b×nh",IF(L7&lt;7,"TB.Kh¸",IF(L7&lt;8,"Kh¸",IF(L7&lt;9,"Tèt","XuÊt s¾c")))))</f>
        <v>TB.Kh¸</v>
      </c>
      <c r="N7" s="127" t="s">
        <v>350</v>
      </c>
    </row>
    <row r="8" spans="1:17" ht="24.75" customHeight="1">
      <c r="A8" s="5">
        <v>2</v>
      </c>
      <c r="B8" s="71" t="s">
        <v>91</v>
      </c>
      <c r="C8" s="120" t="s">
        <v>105</v>
      </c>
      <c r="D8" s="44">
        <v>5</v>
      </c>
      <c r="E8" s="45">
        <v>5.8</v>
      </c>
      <c r="F8" s="44">
        <v>7</v>
      </c>
      <c r="G8" s="44">
        <v>6</v>
      </c>
      <c r="H8" s="44">
        <v>5.7</v>
      </c>
      <c r="I8" s="59"/>
      <c r="J8" s="108">
        <f aca="true" t="shared" si="2" ref="J8:J52">(D8*$D$6+E8*$E$6+F8*$F$6+G8*$G$6+H8*$H$6+I8*$I$6)/SUM($D$6:$I$6)</f>
        <v>4.36</v>
      </c>
      <c r="K8" s="61" t="str">
        <f t="shared" si="0"/>
        <v>YÕu</v>
      </c>
      <c r="L8" s="196">
        <v>6.8</v>
      </c>
      <c r="M8" s="194" t="str">
        <f t="shared" si="1"/>
        <v>TB.Kh¸</v>
      </c>
      <c r="N8" s="128" t="s">
        <v>357</v>
      </c>
      <c r="P8" s="75"/>
      <c r="Q8" t="s">
        <v>137</v>
      </c>
    </row>
    <row r="9" spans="1:17" ht="24.75" customHeight="1">
      <c r="A9" s="5">
        <v>3</v>
      </c>
      <c r="B9" s="71" t="s">
        <v>184</v>
      </c>
      <c r="C9" s="120" t="s">
        <v>105</v>
      </c>
      <c r="D9" s="78"/>
      <c r="E9" s="45">
        <v>5.3</v>
      </c>
      <c r="F9" s="44">
        <v>7.4</v>
      </c>
      <c r="G9" s="44">
        <v>5.4</v>
      </c>
      <c r="H9" s="44">
        <v>5.7</v>
      </c>
      <c r="I9" s="44">
        <v>5.3</v>
      </c>
      <c r="J9" s="108">
        <f t="shared" si="2"/>
        <v>5.346666666666667</v>
      </c>
      <c r="K9" s="61" t="str">
        <f t="shared" si="0"/>
        <v>Trung b×nh</v>
      </c>
      <c r="L9" s="196">
        <v>7.5</v>
      </c>
      <c r="M9" s="194" t="str">
        <f t="shared" si="1"/>
        <v>Kh¸</v>
      </c>
      <c r="N9" s="128" t="s">
        <v>212</v>
      </c>
      <c r="P9" s="155"/>
      <c r="Q9" t="s">
        <v>138</v>
      </c>
    </row>
    <row r="10" spans="1:17" ht="24.75" customHeight="1">
      <c r="A10" s="5">
        <v>4</v>
      </c>
      <c r="B10" s="71" t="s">
        <v>101</v>
      </c>
      <c r="C10" s="120" t="s">
        <v>83</v>
      </c>
      <c r="D10" s="44">
        <v>5.4</v>
      </c>
      <c r="E10" s="45">
        <v>6.6</v>
      </c>
      <c r="F10" s="44">
        <v>6.4</v>
      </c>
      <c r="G10" s="44">
        <v>6.3</v>
      </c>
      <c r="H10" s="44">
        <v>5.9</v>
      </c>
      <c r="I10" s="44">
        <v>5.4</v>
      </c>
      <c r="J10" s="108">
        <f t="shared" si="2"/>
        <v>5.946666666666666</v>
      </c>
      <c r="K10" s="61" t="str">
        <f t="shared" si="0"/>
        <v>Trung b×nh</v>
      </c>
      <c r="L10" s="196">
        <v>7.6</v>
      </c>
      <c r="M10" s="194" t="str">
        <f t="shared" si="1"/>
        <v>Kh¸</v>
      </c>
      <c r="N10" s="128"/>
      <c r="P10" s="80" t="s">
        <v>139</v>
      </c>
      <c r="Q10" t="s">
        <v>140</v>
      </c>
    </row>
    <row r="11" spans="1:17" ht="24.75" customHeight="1">
      <c r="A11" s="5">
        <v>5</v>
      </c>
      <c r="B11" s="71" t="s">
        <v>89</v>
      </c>
      <c r="C11" s="120" t="s">
        <v>185</v>
      </c>
      <c r="D11" s="44">
        <v>5.8</v>
      </c>
      <c r="E11" s="45">
        <v>5</v>
      </c>
      <c r="F11" s="44">
        <v>6.3</v>
      </c>
      <c r="G11" s="44">
        <v>5.7</v>
      </c>
      <c r="H11" s="66"/>
      <c r="I11" s="44">
        <v>6</v>
      </c>
      <c r="J11" s="108">
        <f t="shared" si="2"/>
        <v>4.253333333333333</v>
      </c>
      <c r="K11" s="61" t="str">
        <f t="shared" si="0"/>
        <v>YÕu</v>
      </c>
      <c r="L11" s="196">
        <v>6.9</v>
      </c>
      <c r="M11" s="194" t="str">
        <f t="shared" si="1"/>
        <v>TB.Kh¸</v>
      </c>
      <c r="N11" s="128" t="s">
        <v>358</v>
      </c>
      <c r="P11" s="156"/>
      <c r="Q11" t="s">
        <v>141</v>
      </c>
    </row>
    <row r="12" spans="1:17" ht="24.75" customHeight="1">
      <c r="A12" s="5">
        <v>6</v>
      </c>
      <c r="B12" s="71" t="s">
        <v>80</v>
      </c>
      <c r="C12" s="120" t="s">
        <v>186</v>
      </c>
      <c r="D12" s="44">
        <v>5.8</v>
      </c>
      <c r="E12" s="45">
        <v>6.8</v>
      </c>
      <c r="F12" s="44">
        <v>6</v>
      </c>
      <c r="G12" s="44">
        <v>5.9</v>
      </c>
      <c r="H12" s="44">
        <v>6.3</v>
      </c>
      <c r="I12" s="44">
        <v>5.4</v>
      </c>
      <c r="J12" s="108">
        <f t="shared" si="2"/>
        <v>6</v>
      </c>
      <c r="K12" s="61" t="str">
        <f t="shared" si="0"/>
        <v>TB.Kh¸</v>
      </c>
      <c r="L12" s="196">
        <v>7.8</v>
      </c>
      <c r="M12" s="194" t="str">
        <f t="shared" si="1"/>
        <v>Kh¸</v>
      </c>
      <c r="N12" s="128"/>
      <c r="P12" s="79"/>
      <c r="Q12" t="s">
        <v>142</v>
      </c>
    </row>
    <row r="13" spans="1:16" ht="24.75" customHeight="1">
      <c r="A13" s="5">
        <v>7</v>
      </c>
      <c r="B13" s="71" t="s">
        <v>187</v>
      </c>
      <c r="C13" s="120" t="s">
        <v>79</v>
      </c>
      <c r="D13" s="44">
        <v>5</v>
      </c>
      <c r="E13" s="45">
        <v>5</v>
      </c>
      <c r="F13" s="44">
        <v>6.1</v>
      </c>
      <c r="G13" s="44">
        <v>5</v>
      </c>
      <c r="H13" s="44">
        <v>5.6</v>
      </c>
      <c r="I13" s="44">
        <v>6.3</v>
      </c>
      <c r="J13" s="108">
        <f t="shared" si="2"/>
        <v>5.653333333333333</v>
      </c>
      <c r="K13" s="61" t="str">
        <f t="shared" si="0"/>
        <v>Trung b×nh</v>
      </c>
      <c r="L13" s="196">
        <v>7.4</v>
      </c>
      <c r="M13" s="194" t="str">
        <f t="shared" si="1"/>
        <v>Kh¸</v>
      </c>
      <c r="N13" s="128"/>
      <c r="P13" s="112"/>
    </row>
    <row r="14" spans="1:16" ht="24.75" customHeight="1">
      <c r="A14" s="5">
        <v>8</v>
      </c>
      <c r="B14" s="71" t="s">
        <v>98</v>
      </c>
      <c r="C14" s="120" t="s">
        <v>79</v>
      </c>
      <c r="D14" s="44">
        <v>5.4</v>
      </c>
      <c r="E14" s="45">
        <v>7</v>
      </c>
      <c r="F14" s="44">
        <v>7</v>
      </c>
      <c r="G14" s="44">
        <v>5.7</v>
      </c>
      <c r="H14" s="44">
        <v>5.6</v>
      </c>
      <c r="I14" s="59"/>
      <c r="J14" s="108">
        <f t="shared" si="2"/>
        <v>4.4799999999999995</v>
      </c>
      <c r="K14" s="61" t="str">
        <f t="shared" si="0"/>
        <v>YÕu</v>
      </c>
      <c r="L14" s="196">
        <v>7.2</v>
      </c>
      <c r="M14" s="194" t="str">
        <f t="shared" si="1"/>
        <v>Kh¸</v>
      </c>
      <c r="N14" s="128" t="s">
        <v>357</v>
      </c>
      <c r="P14" s="112"/>
    </row>
    <row r="15" spans="1:16" ht="24.75" customHeight="1">
      <c r="A15" s="5">
        <v>9</v>
      </c>
      <c r="B15" s="71" t="s">
        <v>119</v>
      </c>
      <c r="C15" s="120" t="s">
        <v>115</v>
      </c>
      <c r="D15" s="66"/>
      <c r="E15" s="45">
        <v>6.3</v>
      </c>
      <c r="F15" s="44">
        <v>6.4</v>
      </c>
      <c r="G15" s="44">
        <v>5.6</v>
      </c>
      <c r="H15" s="44">
        <v>5.8</v>
      </c>
      <c r="I15" s="59"/>
      <c r="J15" s="108">
        <f t="shared" si="2"/>
        <v>3.9866666666666664</v>
      </c>
      <c r="K15" s="61" t="str">
        <f t="shared" si="0"/>
        <v>YÕu</v>
      </c>
      <c r="L15" s="196">
        <v>5.4</v>
      </c>
      <c r="M15" s="194" t="str">
        <f t="shared" si="1"/>
        <v>Trung b×nh</v>
      </c>
      <c r="N15" s="128" t="s">
        <v>359</v>
      </c>
      <c r="P15" s="112"/>
    </row>
    <row r="16" spans="1:16" ht="24.75" customHeight="1">
      <c r="A16" s="5">
        <v>10</v>
      </c>
      <c r="B16" s="71" t="s">
        <v>188</v>
      </c>
      <c r="C16" s="120" t="s">
        <v>115</v>
      </c>
      <c r="D16" s="44">
        <v>6.2</v>
      </c>
      <c r="E16" s="45">
        <v>6.7</v>
      </c>
      <c r="F16" s="44">
        <v>7</v>
      </c>
      <c r="G16" s="44">
        <v>6.3</v>
      </c>
      <c r="H16" s="44">
        <v>6.6</v>
      </c>
      <c r="I16" s="44">
        <v>6</v>
      </c>
      <c r="J16" s="108">
        <f t="shared" si="2"/>
        <v>6.4399999999999995</v>
      </c>
      <c r="K16" s="61" t="str">
        <f t="shared" si="0"/>
        <v>TB.Kh¸</v>
      </c>
      <c r="L16" s="196">
        <v>8.9</v>
      </c>
      <c r="M16" s="194" t="str">
        <f t="shared" si="1"/>
        <v>Tèt</v>
      </c>
      <c r="N16" s="128"/>
      <c r="P16" s="112"/>
    </row>
    <row r="17" spans="1:16" ht="24.75" customHeight="1">
      <c r="A17" s="5">
        <v>11</v>
      </c>
      <c r="B17" s="71" t="s">
        <v>125</v>
      </c>
      <c r="C17" s="120" t="s">
        <v>81</v>
      </c>
      <c r="D17" s="44">
        <v>6.2</v>
      </c>
      <c r="E17" s="45">
        <v>5.9</v>
      </c>
      <c r="F17" s="44">
        <v>7</v>
      </c>
      <c r="G17" s="44">
        <v>6.5</v>
      </c>
      <c r="H17" s="44">
        <v>5.4</v>
      </c>
      <c r="I17" s="44">
        <v>7.7</v>
      </c>
      <c r="J17" s="108">
        <f t="shared" si="2"/>
        <v>6.493333333333333</v>
      </c>
      <c r="K17" s="61" t="str">
        <f t="shared" si="0"/>
        <v>TB.Kh¸</v>
      </c>
      <c r="L17" s="196">
        <v>8.9</v>
      </c>
      <c r="M17" s="194" t="str">
        <f t="shared" si="1"/>
        <v>Tèt</v>
      </c>
      <c r="N17" s="128"/>
      <c r="P17" s="112"/>
    </row>
    <row r="18" spans="1:16" ht="24.75" customHeight="1">
      <c r="A18" s="5">
        <v>12</v>
      </c>
      <c r="B18" s="121" t="s">
        <v>134</v>
      </c>
      <c r="C18" s="122" t="s">
        <v>189</v>
      </c>
      <c r="D18" s="66"/>
      <c r="E18" s="81"/>
      <c r="F18" s="44">
        <v>6.3</v>
      </c>
      <c r="G18" s="66"/>
      <c r="H18" s="66"/>
      <c r="I18" s="66"/>
      <c r="J18" s="108">
        <f t="shared" si="2"/>
        <v>0.84</v>
      </c>
      <c r="K18" s="61" t="str">
        <f t="shared" si="0"/>
        <v>KÐm</v>
      </c>
      <c r="L18" s="196">
        <v>5</v>
      </c>
      <c r="M18" s="194" t="str">
        <f t="shared" si="1"/>
        <v>Trung b×nh</v>
      </c>
      <c r="N18" s="128" t="s">
        <v>360</v>
      </c>
      <c r="P18" s="112"/>
    </row>
    <row r="19" spans="1:16" ht="24.75" customHeight="1">
      <c r="A19" s="5">
        <v>13</v>
      </c>
      <c r="B19" s="71" t="s">
        <v>190</v>
      </c>
      <c r="C19" s="120" t="s">
        <v>191</v>
      </c>
      <c r="D19" s="44">
        <v>5</v>
      </c>
      <c r="E19" s="45">
        <v>5.6</v>
      </c>
      <c r="F19" s="44">
        <v>6.7</v>
      </c>
      <c r="G19" s="44">
        <v>5.7</v>
      </c>
      <c r="H19" s="44">
        <v>6.2</v>
      </c>
      <c r="I19" s="44">
        <v>5</v>
      </c>
      <c r="J19" s="108">
        <f t="shared" si="2"/>
        <v>5.72</v>
      </c>
      <c r="K19" s="61" t="str">
        <f t="shared" si="0"/>
        <v>Trung b×nh</v>
      </c>
      <c r="L19" s="196">
        <v>7.5</v>
      </c>
      <c r="M19" s="194" t="str">
        <f t="shared" si="1"/>
        <v>Kh¸</v>
      </c>
      <c r="N19" s="128"/>
      <c r="P19" s="112"/>
    </row>
    <row r="20" spans="1:16" ht="24.75" customHeight="1">
      <c r="A20" s="5">
        <v>14</v>
      </c>
      <c r="B20" s="71" t="s">
        <v>91</v>
      </c>
      <c r="C20" s="120" t="s">
        <v>92</v>
      </c>
      <c r="D20" s="44">
        <v>5</v>
      </c>
      <c r="E20" s="45">
        <v>6.7</v>
      </c>
      <c r="F20" s="44">
        <v>6.3</v>
      </c>
      <c r="G20" s="44">
        <v>5.4</v>
      </c>
      <c r="H20" s="44">
        <v>5.8</v>
      </c>
      <c r="I20" s="44">
        <v>6.4</v>
      </c>
      <c r="J20" s="108">
        <f t="shared" si="2"/>
        <v>6.04</v>
      </c>
      <c r="K20" s="61" t="str">
        <f t="shared" si="0"/>
        <v>TB.Kh¸</v>
      </c>
      <c r="L20" s="196">
        <v>7.7</v>
      </c>
      <c r="M20" s="194" t="str">
        <f t="shared" si="1"/>
        <v>Kh¸</v>
      </c>
      <c r="N20" s="128"/>
      <c r="P20" s="112"/>
    </row>
    <row r="21" spans="1:16" ht="24.75" customHeight="1">
      <c r="A21" s="5">
        <v>15</v>
      </c>
      <c r="B21" s="71" t="s">
        <v>98</v>
      </c>
      <c r="C21" s="120" t="s">
        <v>39</v>
      </c>
      <c r="D21" s="44">
        <v>5</v>
      </c>
      <c r="E21" s="45">
        <v>6.7</v>
      </c>
      <c r="F21" s="44">
        <v>6</v>
      </c>
      <c r="G21" s="44">
        <v>6.5</v>
      </c>
      <c r="H21" s="44">
        <v>6.2</v>
      </c>
      <c r="I21" s="44">
        <v>6.3</v>
      </c>
      <c r="J21" s="108">
        <f t="shared" si="2"/>
        <v>6.2266666666666675</v>
      </c>
      <c r="K21" s="61" t="str">
        <f t="shared" si="0"/>
        <v>TB.Kh¸</v>
      </c>
      <c r="L21" s="196">
        <v>7.5</v>
      </c>
      <c r="M21" s="194" t="str">
        <f t="shared" si="1"/>
        <v>Kh¸</v>
      </c>
      <c r="N21" s="128"/>
      <c r="P21" s="112"/>
    </row>
    <row r="22" spans="1:16" ht="24.75" customHeight="1">
      <c r="A22" s="5">
        <v>16</v>
      </c>
      <c r="B22" s="71" t="s">
        <v>133</v>
      </c>
      <c r="C22" s="120" t="s">
        <v>63</v>
      </c>
      <c r="D22" s="44">
        <v>5</v>
      </c>
      <c r="E22" s="45">
        <v>5.3</v>
      </c>
      <c r="F22" s="44">
        <v>7.4</v>
      </c>
      <c r="G22" s="44">
        <v>5.6</v>
      </c>
      <c r="H22" s="44">
        <v>7.3</v>
      </c>
      <c r="I22" s="44">
        <v>6</v>
      </c>
      <c r="J22" s="108">
        <f t="shared" si="2"/>
        <v>6.319999999999999</v>
      </c>
      <c r="K22" s="61" t="str">
        <f t="shared" si="0"/>
        <v>TB.Kh¸</v>
      </c>
      <c r="L22" s="196">
        <v>8.3</v>
      </c>
      <c r="M22" s="194" t="str">
        <f t="shared" si="1"/>
        <v>Tèt</v>
      </c>
      <c r="N22" s="128"/>
      <c r="P22" s="112"/>
    </row>
    <row r="23" spans="1:16" ht="24.75" customHeight="1">
      <c r="A23" s="5">
        <v>17</v>
      </c>
      <c r="B23" s="71" t="s">
        <v>192</v>
      </c>
      <c r="C23" s="120" t="s">
        <v>193</v>
      </c>
      <c r="D23" s="44">
        <v>5</v>
      </c>
      <c r="E23" s="45">
        <v>6.5</v>
      </c>
      <c r="F23" s="44">
        <v>6.3</v>
      </c>
      <c r="G23" s="44">
        <v>6.3</v>
      </c>
      <c r="H23" s="44">
        <v>5.3</v>
      </c>
      <c r="I23" s="44">
        <v>5.7</v>
      </c>
      <c r="J23" s="108">
        <f t="shared" si="2"/>
        <v>5.8133333333333335</v>
      </c>
      <c r="K23" s="61" t="str">
        <f t="shared" si="0"/>
        <v>Trung b×nh</v>
      </c>
      <c r="L23" s="196">
        <v>7</v>
      </c>
      <c r="M23" s="194" t="str">
        <f t="shared" si="1"/>
        <v>Kh¸</v>
      </c>
      <c r="N23" s="128"/>
      <c r="P23" s="112"/>
    </row>
    <row r="24" spans="1:16" ht="24.75" customHeight="1">
      <c r="A24" s="5">
        <v>18</v>
      </c>
      <c r="B24" s="71" t="s">
        <v>187</v>
      </c>
      <c r="C24" s="120" t="s">
        <v>194</v>
      </c>
      <c r="D24" s="44">
        <v>5.8</v>
      </c>
      <c r="E24" s="45">
        <v>5.9</v>
      </c>
      <c r="F24" s="44">
        <v>7.3</v>
      </c>
      <c r="G24" s="44">
        <v>5</v>
      </c>
      <c r="H24" s="44">
        <v>7</v>
      </c>
      <c r="I24" s="44">
        <v>5.6</v>
      </c>
      <c r="J24" s="108">
        <f t="shared" si="2"/>
        <v>6.173333333333333</v>
      </c>
      <c r="K24" s="61" t="str">
        <f t="shared" si="0"/>
        <v>TB.Kh¸</v>
      </c>
      <c r="L24" s="196">
        <v>7.5</v>
      </c>
      <c r="M24" s="194" t="str">
        <f t="shared" si="1"/>
        <v>Kh¸</v>
      </c>
      <c r="N24" s="128"/>
      <c r="P24" s="112"/>
    </row>
    <row r="25" spans="1:16" ht="24.75" customHeight="1">
      <c r="A25" s="5">
        <v>19</v>
      </c>
      <c r="B25" s="71" t="s">
        <v>119</v>
      </c>
      <c r="C25" s="120" t="s">
        <v>129</v>
      </c>
      <c r="D25" s="44">
        <v>5</v>
      </c>
      <c r="E25" s="45">
        <v>5.7</v>
      </c>
      <c r="F25" s="44">
        <v>6</v>
      </c>
      <c r="G25" s="66"/>
      <c r="H25" s="44">
        <v>5.8</v>
      </c>
      <c r="I25" s="66"/>
      <c r="J25" s="108">
        <f t="shared" si="2"/>
        <v>3.4399999999999995</v>
      </c>
      <c r="K25" s="61" t="str">
        <f t="shared" si="0"/>
        <v>KÐm</v>
      </c>
      <c r="L25" s="196">
        <v>6.5</v>
      </c>
      <c r="M25" s="194" t="str">
        <f t="shared" si="1"/>
        <v>TB.Kh¸</v>
      </c>
      <c r="N25" s="128" t="s">
        <v>361</v>
      </c>
      <c r="P25" s="112"/>
    </row>
    <row r="26" spans="1:16" ht="24.75" customHeight="1">
      <c r="A26" s="5">
        <v>20</v>
      </c>
      <c r="B26" s="71" t="s">
        <v>119</v>
      </c>
      <c r="C26" s="120" t="s">
        <v>195</v>
      </c>
      <c r="D26" s="44">
        <v>5</v>
      </c>
      <c r="E26" s="45">
        <v>6.6</v>
      </c>
      <c r="F26" s="44">
        <v>6.4</v>
      </c>
      <c r="G26" s="44">
        <v>5.9</v>
      </c>
      <c r="H26" s="44">
        <v>6.4</v>
      </c>
      <c r="I26" s="44">
        <v>6.4</v>
      </c>
      <c r="J26" s="108">
        <f t="shared" si="2"/>
        <v>6.266666666666667</v>
      </c>
      <c r="K26" s="61" t="str">
        <f t="shared" si="0"/>
        <v>TB.Kh¸</v>
      </c>
      <c r="L26" s="196">
        <v>7.3</v>
      </c>
      <c r="M26" s="194" t="str">
        <f t="shared" si="1"/>
        <v>Kh¸</v>
      </c>
      <c r="N26" s="128"/>
      <c r="P26" s="112"/>
    </row>
    <row r="27" spans="1:16" ht="24.75" customHeight="1">
      <c r="A27" s="5">
        <v>21</v>
      </c>
      <c r="B27" s="71" t="s">
        <v>101</v>
      </c>
      <c r="C27" s="120" t="s">
        <v>109</v>
      </c>
      <c r="D27" s="44">
        <v>5</v>
      </c>
      <c r="E27" s="45">
        <v>6.2</v>
      </c>
      <c r="F27" s="44">
        <v>5.4</v>
      </c>
      <c r="G27" s="66"/>
      <c r="H27" s="66"/>
      <c r="I27" s="59"/>
      <c r="J27" s="108">
        <f t="shared" si="2"/>
        <v>1.88</v>
      </c>
      <c r="K27" s="61" t="str">
        <f t="shared" si="0"/>
        <v>KÐm</v>
      </c>
      <c r="L27" s="196">
        <v>6.1</v>
      </c>
      <c r="M27" s="194" t="str">
        <f t="shared" si="1"/>
        <v>TB.Kh¸</v>
      </c>
      <c r="N27" s="128" t="s">
        <v>362</v>
      </c>
      <c r="P27" s="112"/>
    </row>
    <row r="28" spans="1:16" ht="24.75" customHeight="1">
      <c r="A28" s="5">
        <v>22</v>
      </c>
      <c r="B28" s="71" t="s">
        <v>135</v>
      </c>
      <c r="C28" s="120" t="s">
        <v>110</v>
      </c>
      <c r="D28" s="78"/>
      <c r="E28" s="45">
        <v>5</v>
      </c>
      <c r="F28" s="44">
        <v>6</v>
      </c>
      <c r="G28" s="66"/>
      <c r="H28" s="44">
        <v>5.4</v>
      </c>
      <c r="I28" s="44">
        <v>7.4</v>
      </c>
      <c r="J28" s="108">
        <f t="shared" si="2"/>
        <v>4.88</v>
      </c>
      <c r="K28" s="61" t="str">
        <f t="shared" si="0"/>
        <v>YÕu</v>
      </c>
      <c r="L28" s="196">
        <v>5.8</v>
      </c>
      <c r="M28" s="194" t="str">
        <f t="shared" si="1"/>
        <v>Trung b×nh</v>
      </c>
      <c r="N28" s="128" t="s">
        <v>363</v>
      </c>
      <c r="P28" s="112"/>
    </row>
    <row r="29" spans="1:16" ht="24.75" customHeight="1">
      <c r="A29" s="5">
        <v>23</v>
      </c>
      <c r="B29" s="71" t="s">
        <v>84</v>
      </c>
      <c r="C29" s="120" t="s">
        <v>131</v>
      </c>
      <c r="D29" s="44">
        <v>5</v>
      </c>
      <c r="E29" s="81"/>
      <c r="F29" s="44">
        <v>6.3</v>
      </c>
      <c r="G29" s="66"/>
      <c r="H29" s="66"/>
      <c r="I29" s="44">
        <v>5</v>
      </c>
      <c r="J29" s="108">
        <f t="shared" si="2"/>
        <v>2.506666666666667</v>
      </c>
      <c r="K29" s="61" t="str">
        <f t="shared" si="0"/>
        <v>KÐm</v>
      </c>
      <c r="L29" s="196">
        <v>4.9</v>
      </c>
      <c r="M29" s="194" t="str">
        <f t="shared" si="1"/>
        <v>YÕu</v>
      </c>
      <c r="N29" s="128" t="s">
        <v>364</v>
      </c>
      <c r="P29" s="112"/>
    </row>
    <row r="30" spans="1:16" ht="24.75" customHeight="1">
      <c r="A30" s="5">
        <v>24</v>
      </c>
      <c r="B30" s="71" t="s">
        <v>196</v>
      </c>
      <c r="C30" s="120" t="s">
        <v>93</v>
      </c>
      <c r="D30" s="66"/>
      <c r="E30" s="81"/>
      <c r="F30" s="44">
        <v>6</v>
      </c>
      <c r="G30" s="66"/>
      <c r="H30" s="44">
        <v>5</v>
      </c>
      <c r="I30" s="78"/>
      <c r="J30" s="108">
        <f t="shared" si="2"/>
        <v>2.1333333333333333</v>
      </c>
      <c r="K30" s="61" t="str">
        <f t="shared" si="0"/>
        <v>KÐm</v>
      </c>
      <c r="L30" s="196">
        <v>4.5</v>
      </c>
      <c r="M30" s="194" t="str">
        <f t="shared" si="1"/>
        <v>YÕu</v>
      </c>
      <c r="N30" s="128" t="s">
        <v>365</v>
      </c>
      <c r="P30" s="112"/>
    </row>
    <row r="31" spans="1:16" ht="24.75" customHeight="1">
      <c r="A31" s="5">
        <v>25</v>
      </c>
      <c r="B31" s="71" t="s">
        <v>91</v>
      </c>
      <c r="C31" s="120" t="s">
        <v>41</v>
      </c>
      <c r="D31" s="44">
        <v>5</v>
      </c>
      <c r="E31" s="45">
        <v>5</v>
      </c>
      <c r="F31" s="44">
        <v>7</v>
      </c>
      <c r="G31" s="44">
        <v>5.4</v>
      </c>
      <c r="H31" s="44">
        <v>5.8</v>
      </c>
      <c r="I31" s="44">
        <v>6.4</v>
      </c>
      <c r="J31" s="108">
        <f t="shared" si="2"/>
        <v>5.906666666666666</v>
      </c>
      <c r="K31" s="61" t="str">
        <f t="shared" si="0"/>
        <v>Trung b×nh</v>
      </c>
      <c r="L31" s="196">
        <v>7</v>
      </c>
      <c r="M31" s="194" t="str">
        <f t="shared" si="1"/>
        <v>Kh¸</v>
      </c>
      <c r="N31" s="128"/>
      <c r="P31" s="112"/>
    </row>
    <row r="32" spans="1:16" ht="24.75" customHeight="1">
      <c r="A32" s="56">
        <v>26</v>
      </c>
      <c r="B32" s="72" t="s">
        <v>119</v>
      </c>
      <c r="C32" s="123" t="s">
        <v>94</v>
      </c>
      <c r="D32" s="38">
        <v>5</v>
      </c>
      <c r="E32" s="51">
        <v>5.9</v>
      </c>
      <c r="F32" s="38">
        <v>6.7</v>
      </c>
      <c r="G32" s="38">
        <v>5</v>
      </c>
      <c r="H32" s="38">
        <v>5.8</v>
      </c>
      <c r="I32" s="38">
        <v>5.6</v>
      </c>
      <c r="J32" s="109">
        <f t="shared" si="2"/>
        <v>5.720000000000001</v>
      </c>
      <c r="K32" s="62" t="str">
        <f t="shared" si="0"/>
        <v>Trung b×nh</v>
      </c>
      <c r="L32" s="197">
        <v>7</v>
      </c>
      <c r="M32" s="195" t="str">
        <f t="shared" si="1"/>
        <v>Kh¸</v>
      </c>
      <c r="N32" s="129"/>
      <c r="P32" s="112"/>
    </row>
    <row r="33" spans="1:16" ht="24.75" customHeight="1">
      <c r="A33" s="64">
        <v>27</v>
      </c>
      <c r="B33" s="73" t="s">
        <v>197</v>
      </c>
      <c r="C33" s="124" t="s">
        <v>94</v>
      </c>
      <c r="D33" s="46">
        <v>5.4</v>
      </c>
      <c r="E33" s="111">
        <v>5.7</v>
      </c>
      <c r="F33" s="46">
        <v>7</v>
      </c>
      <c r="G33" s="46">
        <v>5.4</v>
      </c>
      <c r="H33" s="46">
        <v>5.4</v>
      </c>
      <c r="I33" s="46">
        <v>6.4</v>
      </c>
      <c r="J33" s="110">
        <f t="shared" si="2"/>
        <v>5.920000000000001</v>
      </c>
      <c r="K33" s="65" t="str">
        <f t="shared" si="0"/>
        <v>Trung b×nh</v>
      </c>
      <c r="L33" s="198">
        <v>7.1</v>
      </c>
      <c r="M33" s="212" t="str">
        <f t="shared" si="1"/>
        <v>Kh¸</v>
      </c>
      <c r="N33" s="130"/>
      <c r="P33" s="112"/>
    </row>
    <row r="34" spans="1:16" ht="24.75" customHeight="1">
      <c r="A34" s="5">
        <v>28</v>
      </c>
      <c r="B34" s="71" t="s">
        <v>119</v>
      </c>
      <c r="C34" s="120" t="s">
        <v>198</v>
      </c>
      <c r="D34" s="44">
        <v>6.2</v>
      </c>
      <c r="E34" s="45">
        <v>5.8</v>
      </c>
      <c r="F34" s="44">
        <v>6.3</v>
      </c>
      <c r="G34" s="44">
        <v>5.4</v>
      </c>
      <c r="H34" s="44">
        <v>5.4</v>
      </c>
      <c r="I34" s="59"/>
      <c r="J34" s="108">
        <f t="shared" si="2"/>
        <v>4.1866666666666665</v>
      </c>
      <c r="K34" s="61" t="str">
        <f t="shared" si="0"/>
        <v>YÕu</v>
      </c>
      <c r="L34" s="196">
        <v>6.5</v>
      </c>
      <c r="M34" s="194" t="str">
        <f t="shared" si="1"/>
        <v>TB.Kh¸</v>
      </c>
      <c r="N34" s="128" t="s">
        <v>357</v>
      </c>
      <c r="P34" s="112"/>
    </row>
    <row r="35" spans="1:16" ht="24.75" customHeight="1">
      <c r="A35" s="5">
        <v>29</v>
      </c>
      <c r="B35" s="71" t="s">
        <v>199</v>
      </c>
      <c r="C35" s="120" t="s">
        <v>12</v>
      </c>
      <c r="D35" s="44">
        <v>5</v>
      </c>
      <c r="E35" s="45">
        <v>5</v>
      </c>
      <c r="F35" s="44">
        <v>6.4</v>
      </c>
      <c r="G35" s="44">
        <v>5.7</v>
      </c>
      <c r="H35" s="44">
        <v>5</v>
      </c>
      <c r="I35" s="44">
        <v>5</v>
      </c>
      <c r="J35" s="108">
        <f t="shared" si="2"/>
        <v>5.28</v>
      </c>
      <c r="K35" s="61" t="str">
        <f t="shared" si="0"/>
        <v>Trung b×nh</v>
      </c>
      <c r="L35" s="196">
        <v>7.1</v>
      </c>
      <c r="M35" s="194" t="str">
        <f t="shared" si="1"/>
        <v>Kh¸</v>
      </c>
      <c r="N35" s="128"/>
      <c r="P35" s="112"/>
    </row>
    <row r="36" spans="1:16" ht="24.75" customHeight="1">
      <c r="A36" s="5">
        <v>30</v>
      </c>
      <c r="B36" s="71" t="s">
        <v>200</v>
      </c>
      <c r="C36" s="120" t="s">
        <v>102</v>
      </c>
      <c r="D36" s="66"/>
      <c r="E36" s="45">
        <v>6</v>
      </c>
      <c r="F36" s="44">
        <v>5.6</v>
      </c>
      <c r="G36" s="44">
        <v>5</v>
      </c>
      <c r="H36" s="66"/>
      <c r="I36" s="59"/>
      <c r="J36" s="108">
        <f t="shared" si="2"/>
        <v>2.2133333333333334</v>
      </c>
      <c r="K36" s="61" t="str">
        <f t="shared" si="0"/>
        <v>KÐm</v>
      </c>
      <c r="L36" s="196">
        <v>5.5</v>
      </c>
      <c r="M36" s="194" t="str">
        <f t="shared" si="1"/>
        <v>Trung b×nh</v>
      </c>
      <c r="N36" s="128" t="s">
        <v>366</v>
      </c>
      <c r="P36" s="112"/>
    </row>
    <row r="37" spans="1:16" ht="24.75" customHeight="1">
      <c r="A37" s="5">
        <v>31</v>
      </c>
      <c r="B37" s="71" t="s">
        <v>119</v>
      </c>
      <c r="C37" s="120" t="s">
        <v>201</v>
      </c>
      <c r="D37" s="66"/>
      <c r="E37" s="45">
        <v>6.5</v>
      </c>
      <c r="F37" s="44">
        <v>6.1</v>
      </c>
      <c r="G37" s="44">
        <v>5</v>
      </c>
      <c r="H37" s="44">
        <v>5.8</v>
      </c>
      <c r="I37" s="59"/>
      <c r="J37" s="108">
        <f t="shared" si="2"/>
        <v>3.8933333333333335</v>
      </c>
      <c r="K37" s="61" t="str">
        <f t="shared" si="0"/>
        <v>KÐm</v>
      </c>
      <c r="L37" s="196">
        <v>5.7</v>
      </c>
      <c r="M37" s="194" t="str">
        <f t="shared" si="1"/>
        <v>Trung b×nh</v>
      </c>
      <c r="N37" s="128" t="s">
        <v>359</v>
      </c>
      <c r="P37" s="112"/>
    </row>
    <row r="38" spans="1:16" ht="24.75" customHeight="1">
      <c r="A38" s="5">
        <v>32</v>
      </c>
      <c r="B38" s="71" t="s">
        <v>101</v>
      </c>
      <c r="C38" s="120" t="s">
        <v>201</v>
      </c>
      <c r="D38" s="66"/>
      <c r="E38" s="45">
        <v>5.9</v>
      </c>
      <c r="F38" s="44">
        <v>7.4</v>
      </c>
      <c r="G38" s="44">
        <v>6</v>
      </c>
      <c r="H38" s="44">
        <v>6.4</v>
      </c>
      <c r="I38" s="44">
        <v>5.7</v>
      </c>
      <c r="J38" s="108">
        <f t="shared" si="2"/>
        <v>5.8</v>
      </c>
      <c r="K38" s="61" t="str">
        <f t="shared" si="0"/>
        <v>Trung b×nh</v>
      </c>
      <c r="L38" s="196">
        <v>6.3</v>
      </c>
      <c r="M38" s="194" t="str">
        <f t="shared" si="1"/>
        <v>TB.Kh¸</v>
      </c>
      <c r="N38" s="128" t="s">
        <v>213</v>
      </c>
      <c r="P38" s="112"/>
    </row>
    <row r="39" spans="1:16" ht="24.75" customHeight="1">
      <c r="A39" s="5">
        <v>33</v>
      </c>
      <c r="B39" s="71" t="s">
        <v>98</v>
      </c>
      <c r="C39" s="120" t="s">
        <v>202</v>
      </c>
      <c r="D39" s="44">
        <v>5</v>
      </c>
      <c r="E39" s="45">
        <v>6.5</v>
      </c>
      <c r="F39" s="44">
        <v>6.7</v>
      </c>
      <c r="G39" s="44">
        <v>5.7</v>
      </c>
      <c r="H39" s="44">
        <v>6.1</v>
      </c>
      <c r="I39" s="44">
        <v>6.4</v>
      </c>
      <c r="J39" s="108">
        <f t="shared" si="2"/>
        <v>6.186666666666666</v>
      </c>
      <c r="K39" s="61" t="str">
        <f t="shared" si="0"/>
        <v>TB.Kh¸</v>
      </c>
      <c r="L39" s="196">
        <v>8.4</v>
      </c>
      <c r="M39" s="194" t="str">
        <f t="shared" si="1"/>
        <v>Tèt</v>
      </c>
      <c r="N39" s="128"/>
      <c r="P39" s="112"/>
    </row>
    <row r="40" spans="1:16" ht="24.75" customHeight="1">
      <c r="A40" s="5">
        <v>34</v>
      </c>
      <c r="B40" s="71" t="s">
        <v>197</v>
      </c>
      <c r="C40" s="120" t="s">
        <v>104</v>
      </c>
      <c r="D40" s="44">
        <v>5</v>
      </c>
      <c r="E40" s="45">
        <v>6.5</v>
      </c>
      <c r="F40" s="44">
        <v>6.7</v>
      </c>
      <c r="G40" s="44">
        <v>5.6</v>
      </c>
      <c r="H40" s="44">
        <v>6.4</v>
      </c>
      <c r="I40" s="59"/>
      <c r="J40" s="108">
        <f t="shared" si="2"/>
        <v>4.546666666666666</v>
      </c>
      <c r="K40" s="61" t="str">
        <f t="shared" si="0"/>
        <v>YÕu</v>
      </c>
      <c r="L40" s="196">
        <v>6.5</v>
      </c>
      <c r="M40" s="194" t="str">
        <f t="shared" si="1"/>
        <v>TB.Kh¸</v>
      </c>
      <c r="N40" s="128" t="s">
        <v>357</v>
      </c>
      <c r="P40" s="112"/>
    </row>
    <row r="41" spans="1:16" ht="24.75" customHeight="1">
      <c r="A41" s="5">
        <v>35</v>
      </c>
      <c r="B41" s="71" t="s">
        <v>203</v>
      </c>
      <c r="C41" s="120" t="s">
        <v>204</v>
      </c>
      <c r="D41" s="66"/>
      <c r="E41" s="45">
        <v>6.1</v>
      </c>
      <c r="F41" s="44">
        <v>5.7</v>
      </c>
      <c r="G41" s="66"/>
      <c r="H41" s="66"/>
      <c r="I41" s="66"/>
      <c r="J41" s="108">
        <f t="shared" si="2"/>
        <v>1.5733333333333335</v>
      </c>
      <c r="K41" s="61" t="str">
        <f t="shared" si="0"/>
        <v>KÐm</v>
      </c>
      <c r="L41" s="196">
        <v>5</v>
      </c>
      <c r="M41" s="194" t="str">
        <f t="shared" si="1"/>
        <v>Trung b×nh</v>
      </c>
      <c r="N41" s="128" t="s">
        <v>367</v>
      </c>
      <c r="P41" s="112"/>
    </row>
    <row r="42" spans="1:16" ht="24.75" customHeight="1">
      <c r="A42" s="5">
        <v>36</v>
      </c>
      <c r="B42" s="71" t="s">
        <v>205</v>
      </c>
      <c r="C42" s="120" t="s">
        <v>206</v>
      </c>
      <c r="D42" s="78"/>
      <c r="E42" s="45">
        <v>5</v>
      </c>
      <c r="F42" s="44">
        <v>5.7</v>
      </c>
      <c r="G42" s="66"/>
      <c r="H42" s="66"/>
      <c r="I42" s="44">
        <v>5</v>
      </c>
      <c r="J42" s="108">
        <f t="shared" si="2"/>
        <v>2.76</v>
      </c>
      <c r="K42" s="61" t="str">
        <f t="shared" si="0"/>
        <v>KÐm</v>
      </c>
      <c r="L42" s="196">
        <v>5</v>
      </c>
      <c r="M42" s="194" t="str">
        <f t="shared" si="1"/>
        <v>Trung b×nh</v>
      </c>
      <c r="N42" s="128" t="s">
        <v>368</v>
      </c>
      <c r="P42" s="112"/>
    </row>
    <row r="43" spans="1:16" ht="33.75" customHeight="1">
      <c r="A43" s="5">
        <v>37</v>
      </c>
      <c r="B43" s="125" t="s">
        <v>89</v>
      </c>
      <c r="C43" s="126" t="s">
        <v>207</v>
      </c>
      <c r="D43" s="66"/>
      <c r="E43" s="45">
        <v>5.3</v>
      </c>
      <c r="F43" s="44">
        <v>5.7</v>
      </c>
      <c r="G43" s="66"/>
      <c r="H43" s="66"/>
      <c r="I43" s="59"/>
      <c r="J43" s="108">
        <f t="shared" si="2"/>
        <v>1.4666666666666666</v>
      </c>
      <c r="K43" s="61" t="str">
        <f t="shared" si="0"/>
        <v>KÐm</v>
      </c>
      <c r="L43" s="196">
        <v>4.8</v>
      </c>
      <c r="M43" s="194" t="str">
        <f t="shared" si="1"/>
        <v>YÕu</v>
      </c>
      <c r="N43" s="128" t="s">
        <v>369</v>
      </c>
      <c r="P43" s="112"/>
    </row>
    <row r="44" spans="1:16" ht="24.75" customHeight="1">
      <c r="A44" s="5">
        <v>38</v>
      </c>
      <c r="B44" s="71" t="s">
        <v>101</v>
      </c>
      <c r="C44" s="120" t="s">
        <v>38</v>
      </c>
      <c r="D44" s="44">
        <v>5.8</v>
      </c>
      <c r="E44" s="45">
        <v>6.6</v>
      </c>
      <c r="F44" s="44">
        <v>7.4</v>
      </c>
      <c r="G44" s="44">
        <v>5.9</v>
      </c>
      <c r="H44" s="44">
        <v>6.1</v>
      </c>
      <c r="I44" s="44">
        <v>7</v>
      </c>
      <c r="J44" s="108">
        <f t="shared" si="2"/>
        <v>6.533333333333333</v>
      </c>
      <c r="K44" s="61" t="str">
        <f t="shared" si="0"/>
        <v>TB.Kh¸</v>
      </c>
      <c r="L44" s="196">
        <v>7.5</v>
      </c>
      <c r="M44" s="194" t="str">
        <f t="shared" si="1"/>
        <v>Kh¸</v>
      </c>
      <c r="N44" s="128"/>
      <c r="P44" s="112"/>
    </row>
    <row r="45" spans="1:16" ht="24.75" customHeight="1">
      <c r="A45" s="5">
        <v>39</v>
      </c>
      <c r="B45" s="71" t="s">
        <v>120</v>
      </c>
      <c r="C45" s="120" t="s">
        <v>38</v>
      </c>
      <c r="D45" s="44">
        <v>5</v>
      </c>
      <c r="E45" s="45">
        <v>5.9</v>
      </c>
      <c r="F45" s="44">
        <v>6.7</v>
      </c>
      <c r="G45" s="66"/>
      <c r="H45" s="44">
        <v>5.4</v>
      </c>
      <c r="I45" s="44">
        <v>5.4</v>
      </c>
      <c r="J45" s="108">
        <f t="shared" si="2"/>
        <v>4.8933333333333335</v>
      </c>
      <c r="K45" s="61" t="str">
        <f t="shared" si="0"/>
        <v>YÕu</v>
      </c>
      <c r="L45" s="196">
        <v>6.3</v>
      </c>
      <c r="M45" s="194" t="str">
        <f t="shared" si="1"/>
        <v>TB.Kh¸</v>
      </c>
      <c r="N45" s="128" t="s">
        <v>350</v>
      </c>
      <c r="P45" s="112"/>
    </row>
    <row r="46" spans="1:16" ht="24.75" customHeight="1">
      <c r="A46" s="5">
        <v>40</v>
      </c>
      <c r="B46" s="71" t="s">
        <v>91</v>
      </c>
      <c r="C46" s="120" t="s">
        <v>208</v>
      </c>
      <c r="D46" s="44">
        <v>5</v>
      </c>
      <c r="E46" s="45">
        <v>5.9</v>
      </c>
      <c r="F46" s="44">
        <v>7.4</v>
      </c>
      <c r="G46" s="44">
        <v>5.4</v>
      </c>
      <c r="H46" s="66"/>
      <c r="I46" s="44">
        <v>5.3</v>
      </c>
      <c r="J46" s="108">
        <f t="shared" si="2"/>
        <v>4.24</v>
      </c>
      <c r="K46" s="61" t="str">
        <f t="shared" si="0"/>
        <v>YÕu</v>
      </c>
      <c r="L46" s="196">
        <v>6.4</v>
      </c>
      <c r="M46" s="194" t="str">
        <f t="shared" si="1"/>
        <v>TB.Kh¸</v>
      </c>
      <c r="N46" s="128" t="s">
        <v>358</v>
      </c>
      <c r="P46" s="112"/>
    </row>
    <row r="47" spans="1:16" ht="24.75" customHeight="1">
      <c r="A47" s="5">
        <v>41</v>
      </c>
      <c r="B47" s="71" t="s">
        <v>133</v>
      </c>
      <c r="C47" s="120" t="s">
        <v>96</v>
      </c>
      <c r="D47" s="44">
        <v>5</v>
      </c>
      <c r="E47" s="45">
        <v>5.3</v>
      </c>
      <c r="F47" s="44">
        <v>6.7</v>
      </c>
      <c r="G47" s="66"/>
      <c r="H47" s="44">
        <v>5.3</v>
      </c>
      <c r="I47" s="59"/>
      <c r="J47" s="108">
        <f t="shared" si="2"/>
        <v>3.3466666666666667</v>
      </c>
      <c r="K47" s="61" t="str">
        <f t="shared" si="0"/>
        <v>KÐm</v>
      </c>
      <c r="L47" s="196">
        <v>5.8</v>
      </c>
      <c r="M47" s="194" t="str">
        <f t="shared" si="1"/>
        <v>Trung b×nh</v>
      </c>
      <c r="N47" s="128" t="s">
        <v>370</v>
      </c>
      <c r="P47" s="112"/>
    </row>
    <row r="48" spans="1:16" ht="24.75" customHeight="1">
      <c r="A48" s="5">
        <v>42</v>
      </c>
      <c r="B48" s="71" t="s">
        <v>98</v>
      </c>
      <c r="C48" s="120" t="s">
        <v>96</v>
      </c>
      <c r="D48" s="44">
        <v>5.8</v>
      </c>
      <c r="E48" s="157"/>
      <c r="F48" s="44">
        <v>6.7</v>
      </c>
      <c r="G48" s="44">
        <v>5</v>
      </c>
      <c r="H48" s="44">
        <v>6.1</v>
      </c>
      <c r="I48" s="44">
        <v>5.6</v>
      </c>
      <c r="J48" s="108">
        <f t="shared" si="2"/>
        <v>5.066666666666666</v>
      </c>
      <c r="K48" s="61" t="str">
        <f t="shared" si="0"/>
        <v>Trung b×nh</v>
      </c>
      <c r="L48" s="196">
        <v>6.8</v>
      </c>
      <c r="M48" s="194" t="str">
        <f t="shared" si="1"/>
        <v>TB.Kh¸</v>
      </c>
      <c r="N48" s="128" t="s">
        <v>214</v>
      </c>
      <c r="P48" s="112"/>
    </row>
    <row r="49" spans="1:16" ht="24.75" customHeight="1">
      <c r="A49" s="5">
        <v>43</v>
      </c>
      <c r="B49" s="71" t="s">
        <v>89</v>
      </c>
      <c r="C49" s="120" t="s">
        <v>113</v>
      </c>
      <c r="D49" s="44">
        <v>6.2</v>
      </c>
      <c r="E49" s="45">
        <v>5.7</v>
      </c>
      <c r="F49" s="44">
        <v>6.7</v>
      </c>
      <c r="G49" s="44">
        <v>5.6</v>
      </c>
      <c r="H49" s="44">
        <v>5</v>
      </c>
      <c r="I49" s="44">
        <v>6.4</v>
      </c>
      <c r="J49" s="108">
        <f t="shared" si="2"/>
        <v>5.853333333333334</v>
      </c>
      <c r="K49" s="61" t="str">
        <f t="shared" si="0"/>
        <v>Trung b×nh</v>
      </c>
      <c r="L49" s="196">
        <v>7.3</v>
      </c>
      <c r="M49" s="194" t="str">
        <f t="shared" si="1"/>
        <v>Kh¸</v>
      </c>
      <c r="N49" s="128"/>
      <c r="P49" s="112"/>
    </row>
    <row r="50" spans="1:16" ht="24.75" customHeight="1">
      <c r="A50" s="5">
        <v>44</v>
      </c>
      <c r="B50" s="71" t="s">
        <v>80</v>
      </c>
      <c r="C50" s="120" t="s">
        <v>209</v>
      </c>
      <c r="D50" s="78"/>
      <c r="E50" s="45">
        <v>6.8</v>
      </c>
      <c r="F50" s="44">
        <v>7.4</v>
      </c>
      <c r="G50" s="44">
        <v>5</v>
      </c>
      <c r="H50" s="44">
        <v>6.4</v>
      </c>
      <c r="I50" s="44">
        <v>5</v>
      </c>
      <c r="J50" s="108">
        <f t="shared" si="2"/>
        <v>5.6</v>
      </c>
      <c r="K50" s="61" t="str">
        <f t="shared" si="0"/>
        <v>Trung b×nh</v>
      </c>
      <c r="L50" s="196">
        <v>7</v>
      </c>
      <c r="M50" s="194" t="str">
        <f t="shared" si="1"/>
        <v>Kh¸</v>
      </c>
      <c r="N50" s="128" t="s">
        <v>214</v>
      </c>
      <c r="P50" s="112"/>
    </row>
    <row r="51" spans="1:16" ht="24.75" customHeight="1">
      <c r="A51" s="5">
        <v>45</v>
      </c>
      <c r="B51" s="71" t="s">
        <v>190</v>
      </c>
      <c r="C51" s="120" t="s">
        <v>209</v>
      </c>
      <c r="D51" s="44">
        <v>5.4</v>
      </c>
      <c r="E51" s="45">
        <v>6.6</v>
      </c>
      <c r="F51" s="44">
        <v>5.3</v>
      </c>
      <c r="G51" s="44">
        <v>5.7</v>
      </c>
      <c r="H51" s="44">
        <v>5.3</v>
      </c>
      <c r="I51" s="66"/>
      <c r="J51" s="108">
        <f t="shared" si="2"/>
        <v>4.12</v>
      </c>
      <c r="K51" s="61" t="str">
        <f t="shared" si="0"/>
        <v>YÕu</v>
      </c>
      <c r="L51" s="196">
        <v>6.9</v>
      </c>
      <c r="M51" s="194" t="str">
        <f t="shared" si="1"/>
        <v>TB.Kh¸</v>
      </c>
      <c r="N51" s="128" t="s">
        <v>371</v>
      </c>
      <c r="P51" s="112"/>
    </row>
    <row r="52" spans="1:16" ht="24.75" customHeight="1">
      <c r="A52" s="56">
        <v>46</v>
      </c>
      <c r="B52" s="72" t="s">
        <v>192</v>
      </c>
      <c r="C52" s="123" t="s">
        <v>87</v>
      </c>
      <c r="D52" s="38">
        <v>5</v>
      </c>
      <c r="E52" s="51">
        <v>5.7</v>
      </c>
      <c r="F52" s="38">
        <v>6.7</v>
      </c>
      <c r="G52" s="38">
        <v>5.7</v>
      </c>
      <c r="H52" s="82"/>
      <c r="I52" s="82"/>
      <c r="J52" s="109">
        <f t="shared" si="2"/>
        <v>2.7466666666666666</v>
      </c>
      <c r="K52" s="62" t="str">
        <f t="shared" si="0"/>
        <v>KÐm</v>
      </c>
      <c r="L52" s="197">
        <v>6.1</v>
      </c>
      <c r="M52" s="195" t="str">
        <f t="shared" si="1"/>
        <v>TB.Kh¸</v>
      </c>
      <c r="N52" s="129" t="s">
        <v>372</v>
      </c>
      <c r="P52" s="112"/>
    </row>
    <row r="53" spans="1:17" ht="22.5" customHeight="1">
      <c r="A53" s="25" t="s">
        <v>77</v>
      </c>
      <c r="B53" s="57"/>
      <c r="C53" s="63" t="s">
        <v>411</v>
      </c>
      <c r="D53" s="35"/>
      <c r="E53" s="35"/>
      <c r="F53" s="57"/>
      <c r="G53" s="57"/>
      <c r="H53" s="158" t="s">
        <v>412</v>
      </c>
      <c r="I53" s="35"/>
      <c r="J53" s="58"/>
      <c r="K53" s="57"/>
      <c r="L53" s="159" t="s">
        <v>413</v>
      </c>
      <c r="M53" s="160"/>
      <c r="N53" s="213"/>
      <c r="Q53" s="41"/>
    </row>
    <row r="54" spans="1:15" ht="16.5">
      <c r="A54" s="25"/>
      <c r="B54" s="57"/>
      <c r="C54" s="161" t="s">
        <v>414</v>
      </c>
      <c r="D54" s="35"/>
      <c r="E54" s="35"/>
      <c r="F54" s="57"/>
      <c r="G54" s="158"/>
      <c r="H54" s="63"/>
      <c r="I54" s="35"/>
      <c r="J54" s="58"/>
      <c r="K54" s="57"/>
      <c r="L54" s="161"/>
      <c r="M54" s="160"/>
      <c r="N54" s="214"/>
      <c r="O54" s="42"/>
    </row>
    <row r="55" spans="1:15" ht="16.5">
      <c r="A55" s="25"/>
      <c r="C55" s="63"/>
      <c r="D55" s="3"/>
      <c r="E55" s="3"/>
      <c r="G55" s="63"/>
      <c r="H55" s="55"/>
      <c r="K55" s="42" t="s">
        <v>382</v>
      </c>
      <c r="L55" s="42"/>
      <c r="M55" s="42"/>
      <c r="N55" s="166"/>
      <c r="O55" s="42"/>
    </row>
    <row r="56" spans="1:15" ht="17.25">
      <c r="A56" s="230" t="s">
        <v>3</v>
      </c>
      <c r="B56" s="230"/>
      <c r="C56" s="230"/>
      <c r="D56" s="230"/>
      <c r="E56" s="230" t="s">
        <v>409</v>
      </c>
      <c r="F56" s="230"/>
      <c r="G56" s="230"/>
      <c r="H56" s="230"/>
      <c r="I56" s="230"/>
      <c r="J56" s="230"/>
      <c r="K56" s="230"/>
      <c r="L56" s="230" t="s">
        <v>7</v>
      </c>
      <c r="M56" s="230"/>
      <c r="N56" s="230"/>
      <c r="O56" s="42"/>
    </row>
    <row r="57" spans="6:15" ht="16.5">
      <c r="F57" s="29"/>
      <c r="G57" s="28"/>
      <c r="H57" s="28"/>
      <c r="N57" s="166"/>
      <c r="O57" s="42"/>
    </row>
    <row r="58" spans="14:15" ht="16.5">
      <c r="N58" s="166"/>
      <c r="O58" s="42"/>
    </row>
    <row r="59" spans="14:15" ht="17.25">
      <c r="N59" s="118"/>
      <c r="O59" s="43"/>
    </row>
    <row r="60" spans="1:14" ht="15.75">
      <c r="A60" s="223" t="s">
        <v>47</v>
      </c>
      <c r="B60" s="223"/>
      <c r="C60" s="223"/>
      <c r="D60" s="223"/>
      <c r="E60" s="223" t="s">
        <v>6</v>
      </c>
      <c r="F60" s="223"/>
      <c r="G60" s="223"/>
      <c r="H60" s="223"/>
      <c r="I60" s="223"/>
      <c r="J60" s="223"/>
      <c r="K60" s="223"/>
      <c r="L60" s="223" t="s">
        <v>48</v>
      </c>
      <c r="M60" s="223"/>
      <c r="N60" s="223"/>
    </row>
    <row r="61" spans="1:14" ht="14.25">
      <c r="A61" s="35" t="s">
        <v>181</v>
      </c>
      <c r="D61" s="35"/>
      <c r="F61" s="35" t="s">
        <v>42</v>
      </c>
      <c r="H61" s="35"/>
      <c r="K61" s="27"/>
      <c r="L61" s="27"/>
      <c r="M61" s="35" t="s">
        <v>356</v>
      </c>
      <c r="N61" s="114"/>
    </row>
    <row r="62" spans="1:14" ht="15">
      <c r="A62" s="35" t="s">
        <v>210</v>
      </c>
      <c r="D62" s="35"/>
      <c r="F62" s="35" t="s">
        <v>355</v>
      </c>
      <c r="M62" s="35" t="s">
        <v>179</v>
      </c>
      <c r="N62" s="7"/>
    </row>
    <row r="63" spans="1:4" ht="14.25">
      <c r="A63" s="35"/>
      <c r="C63" s="27"/>
      <c r="D63" s="27"/>
    </row>
    <row r="64" spans="10:14" ht="12.75">
      <c r="J64" s="3"/>
      <c r="K64" s="3"/>
      <c r="L64" s="3"/>
      <c r="M64" s="3"/>
      <c r="N64" s="3"/>
    </row>
    <row r="65" ht="14.25">
      <c r="A65" s="27"/>
    </row>
  </sheetData>
  <mergeCells count="17">
    <mergeCell ref="N5:N6"/>
    <mergeCell ref="A1:G1"/>
    <mergeCell ref="J1:N1"/>
    <mergeCell ref="A2:N2"/>
    <mergeCell ref="A4:N4"/>
    <mergeCell ref="L5:L6"/>
    <mergeCell ref="M5:M6"/>
    <mergeCell ref="A5:A6"/>
    <mergeCell ref="J5:J6"/>
    <mergeCell ref="A56:D56"/>
    <mergeCell ref="A60:D60"/>
    <mergeCell ref="B5:C6"/>
    <mergeCell ref="K5:K6"/>
    <mergeCell ref="L56:N56"/>
    <mergeCell ref="L60:N60"/>
    <mergeCell ref="E56:K56"/>
    <mergeCell ref="E60:K60"/>
  </mergeCells>
  <printOptions/>
  <pageMargins left="0.4" right="0.4" top="0.35" bottom="0.5" header="0.38" footer="0.5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34">
      <selection activeCell="A40" sqref="A40:M47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3" width="8.28125" style="0" customWidth="1"/>
    <col min="4" max="8" width="3.7109375" style="0" customWidth="1"/>
    <col min="9" max="9" width="5.140625" style="0" customWidth="1"/>
    <col min="11" max="11" width="6.421875" style="0" customWidth="1"/>
    <col min="12" max="12" width="9.421875" style="0" customWidth="1"/>
    <col min="13" max="13" width="20.00390625" style="0" customWidth="1"/>
  </cols>
  <sheetData>
    <row r="1" spans="1:13" ht="51.75" customHeight="1">
      <c r="A1" s="254" t="s">
        <v>178</v>
      </c>
      <c r="B1" s="255"/>
      <c r="C1" s="255"/>
      <c r="D1" s="255"/>
      <c r="E1" s="255"/>
      <c r="F1" s="255"/>
      <c r="G1" s="255"/>
      <c r="H1" s="115"/>
      <c r="I1" s="256" t="s">
        <v>177</v>
      </c>
      <c r="J1" s="257"/>
      <c r="K1" s="257"/>
      <c r="L1" s="257"/>
      <c r="M1" s="257"/>
    </row>
    <row r="2" spans="1:13" ht="29.25" customHeight="1">
      <c r="A2" s="234" t="s">
        <v>215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21">
      <c r="A3" s="106" t="s">
        <v>217</v>
      </c>
      <c r="B3" s="106"/>
      <c r="D3" s="106"/>
      <c r="E3" s="131" t="s">
        <v>218</v>
      </c>
      <c r="F3" s="106"/>
      <c r="G3" s="106"/>
      <c r="H3" s="106"/>
      <c r="J3" s="104"/>
      <c r="K3" s="104"/>
      <c r="L3" s="104"/>
      <c r="M3" s="106"/>
    </row>
    <row r="4" spans="1:13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21.75" customHeight="1">
      <c r="A5" s="239" t="s">
        <v>0</v>
      </c>
      <c r="B5" s="224" t="s">
        <v>410</v>
      </c>
      <c r="C5" s="225"/>
      <c r="D5" s="90" t="s">
        <v>15</v>
      </c>
      <c r="E5" s="90" t="s">
        <v>16</v>
      </c>
      <c r="F5" s="90" t="s">
        <v>17</v>
      </c>
      <c r="G5" s="90" t="s">
        <v>18</v>
      </c>
      <c r="H5" s="90" t="s">
        <v>19</v>
      </c>
      <c r="I5" s="240" t="s">
        <v>4</v>
      </c>
      <c r="J5" s="252" t="s">
        <v>143</v>
      </c>
      <c r="K5" s="252" t="s">
        <v>332</v>
      </c>
      <c r="L5" s="252" t="s">
        <v>333</v>
      </c>
      <c r="M5" s="242" t="s">
        <v>2</v>
      </c>
    </row>
    <row r="6" spans="1:13" ht="18.75" customHeight="1">
      <c r="A6" s="239"/>
      <c r="B6" s="226"/>
      <c r="C6" s="251"/>
      <c r="D6" s="11">
        <v>2</v>
      </c>
      <c r="E6" s="11">
        <v>3</v>
      </c>
      <c r="F6" s="12">
        <v>2</v>
      </c>
      <c r="G6" s="12">
        <v>1</v>
      </c>
      <c r="H6" s="12">
        <v>3</v>
      </c>
      <c r="I6" s="240"/>
      <c r="J6" s="253"/>
      <c r="K6" s="258"/>
      <c r="L6" s="258"/>
      <c r="M6" s="242"/>
    </row>
    <row r="7" spans="1:13" ht="27.75" customHeight="1">
      <c r="A7" s="10">
        <v>1</v>
      </c>
      <c r="B7" s="200" t="s">
        <v>219</v>
      </c>
      <c r="C7" s="201" t="s">
        <v>220</v>
      </c>
      <c r="D7" s="49">
        <v>6.3</v>
      </c>
      <c r="E7" s="50">
        <v>6.6</v>
      </c>
      <c r="F7" s="49">
        <v>7.8</v>
      </c>
      <c r="G7" s="49">
        <v>6.2</v>
      </c>
      <c r="H7" s="49">
        <v>6.3</v>
      </c>
      <c r="I7" s="107">
        <f>(D7*$D$6+E7*$E$6+F7*$F$6+G7*$G$6+H7*$H$6)/SUM($D$6:$H$6)</f>
        <v>6.645454545454545</v>
      </c>
      <c r="J7" s="60" t="str">
        <f aca="true" t="shared" si="0" ref="J7:J39">IF(I7&lt;3.95,"KÐm",IF(I7&lt;4.95,"YÕu",IF(I7&lt;5.95,"Trung b×nh",IF(I7&lt;6.95,"TB.Kh¸",IF(I7&lt;7.95,"Kh¸","Giái")))))</f>
        <v>TB.Kh¸</v>
      </c>
      <c r="K7" s="162">
        <v>8.8</v>
      </c>
      <c r="L7" s="89" t="str">
        <f aca="true" t="shared" si="1" ref="L7:L39">IF(K7&lt;5,"YÕu",IF(K7&lt;6,"Trung b×nh",IF(K7&lt;7,"TB.Kh¸",IF(K7&lt;8,"Kh¸",IF(K7&lt;9,"Tèt","XuÊt s¾c")))))</f>
        <v>Tèt</v>
      </c>
      <c r="M7" s="127"/>
    </row>
    <row r="8" spans="1:16" ht="27.75" customHeight="1">
      <c r="A8" s="5">
        <v>2</v>
      </c>
      <c r="B8" s="202" t="s">
        <v>221</v>
      </c>
      <c r="C8" s="203" t="s">
        <v>83</v>
      </c>
      <c r="D8" s="44">
        <v>5</v>
      </c>
      <c r="E8" s="45">
        <v>6</v>
      </c>
      <c r="F8" s="44">
        <v>5.6</v>
      </c>
      <c r="G8" s="44">
        <v>5.8</v>
      </c>
      <c r="H8" s="44">
        <v>6</v>
      </c>
      <c r="I8" s="108">
        <f aca="true" t="shared" si="2" ref="I8:I39">(D8*$D$6+E8*$E$6+F8*$F$6+G8*$G$6+H8*$H$6)/SUM($D$6:$H$6)</f>
        <v>5.7272727272727275</v>
      </c>
      <c r="J8" s="61" t="str">
        <f t="shared" si="0"/>
        <v>Trung b×nh</v>
      </c>
      <c r="K8" s="163">
        <v>7.5</v>
      </c>
      <c r="L8" s="194" t="str">
        <f t="shared" si="1"/>
        <v>Kh¸</v>
      </c>
      <c r="M8" s="128"/>
      <c r="O8" s="75"/>
      <c r="P8" t="s">
        <v>137</v>
      </c>
    </row>
    <row r="9" spans="1:16" ht="27.75" customHeight="1">
      <c r="A9" s="5">
        <v>3</v>
      </c>
      <c r="B9" s="202" t="s">
        <v>222</v>
      </c>
      <c r="C9" s="203" t="s">
        <v>83</v>
      </c>
      <c r="D9" s="44">
        <v>5.3</v>
      </c>
      <c r="E9" s="45">
        <v>6</v>
      </c>
      <c r="F9" s="44">
        <v>6</v>
      </c>
      <c r="G9" s="44">
        <v>5</v>
      </c>
      <c r="H9" s="44">
        <v>5.3</v>
      </c>
      <c r="I9" s="108">
        <f t="shared" si="2"/>
        <v>5.590909090909091</v>
      </c>
      <c r="J9" s="61" t="str">
        <f t="shared" si="0"/>
        <v>Trung b×nh</v>
      </c>
      <c r="K9" s="163">
        <v>7</v>
      </c>
      <c r="L9" s="194" t="str">
        <f t="shared" si="1"/>
        <v>Kh¸</v>
      </c>
      <c r="M9" s="128"/>
      <c r="O9" s="155"/>
      <c r="P9" t="s">
        <v>138</v>
      </c>
    </row>
    <row r="10" spans="1:16" ht="27.75" customHeight="1">
      <c r="A10" s="5">
        <v>4</v>
      </c>
      <c r="B10" s="202" t="s">
        <v>78</v>
      </c>
      <c r="C10" s="203" t="s">
        <v>118</v>
      </c>
      <c r="D10" s="44">
        <v>5.3</v>
      </c>
      <c r="E10" s="45">
        <v>6.2</v>
      </c>
      <c r="F10" s="44">
        <v>6</v>
      </c>
      <c r="G10" s="44">
        <v>5</v>
      </c>
      <c r="H10" s="44">
        <v>6.7</v>
      </c>
      <c r="I10" s="108">
        <f t="shared" si="2"/>
        <v>6.027272727272728</v>
      </c>
      <c r="J10" s="61" t="str">
        <f t="shared" si="0"/>
        <v>TB.Kh¸</v>
      </c>
      <c r="K10" s="163">
        <v>8.8</v>
      </c>
      <c r="L10" s="194" t="str">
        <f t="shared" si="1"/>
        <v>Tèt</v>
      </c>
      <c r="M10" s="128"/>
      <c r="O10" s="80" t="s">
        <v>139</v>
      </c>
      <c r="P10" t="s">
        <v>140</v>
      </c>
    </row>
    <row r="11" spans="1:16" ht="27.75" customHeight="1">
      <c r="A11" s="5">
        <v>5</v>
      </c>
      <c r="B11" s="202" t="s">
        <v>88</v>
      </c>
      <c r="C11" s="203" t="s">
        <v>223</v>
      </c>
      <c r="D11" s="44">
        <v>5</v>
      </c>
      <c r="E11" s="45">
        <v>6</v>
      </c>
      <c r="F11" s="44">
        <v>6.4</v>
      </c>
      <c r="G11" s="78"/>
      <c r="H11" s="44">
        <v>6.3</v>
      </c>
      <c r="I11" s="108">
        <f t="shared" si="2"/>
        <v>5.427272727272727</v>
      </c>
      <c r="J11" s="61" t="str">
        <f t="shared" si="0"/>
        <v>Trung b×nh</v>
      </c>
      <c r="K11" s="163">
        <v>7</v>
      </c>
      <c r="L11" s="194" t="str">
        <f t="shared" si="1"/>
        <v>Kh¸</v>
      </c>
      <c r="M11" s="128" t="s">
        <v>340</v>
      </c>
      <c r="O11" s="156"/>
      <c r="P11" t="s">
        <v>141</v>
      </c>
    </row>
    <row r="12" spans="1:16" ht="27.75" customHeight="1">
      <c r="A12" s="5">
        <v>6</v>
      </c>
      <c r="B12" s="202" t="s">
        <v>224</v>
      </c>
      <c r="C12" s="203" t="s">
        <v>79</v>
      </c>
      <c r="D12" s="44">
        <v>5</v>
      </c>
      <c r="E12" s="45">
        <v>6.2</v>
      </c>
      <c r="F12" s="44">
        <v>6.4</v>
      </c>
      <c r="G12" s="44">
        <v>5.4</v>
      </c>
      <c r="H12" s="44">
        <v>6</v>
      </c>
      <c r="I12" s="108">
        <f t="shared" si="2"/>
        <v>5.8909090909090915</v>
      </c>
      <c r="J12" s="61" t="str">
        <f t="shared" si="0"/>
        <v>Trung b×nh</v>
      </c>
      <c r="K12" s="163">
        <v>8</v>
      </c>
      <c r="L12" s="194" t="str">
        <f t="shared" si="1"/>
        <v>Tèt</v>
      </c>
      <c r="M12" s="128"/>
      <c r="O12" s="79"/>
      <c r="P12" t="s">
        <v>142</v>
      </c>
    </row>
    <row r="13" spans="1:15" ht="27.75" customHeight="1">
      <c r="A13" s="5">
        <v>7</v>
      </c>
      <c r="B13" s="202" t="s">
        <v>122</v>
      </c>
      <c r="C13" s="203" t="s">
        <v>81</v>
      </c>
      <c r="D13" s="78"/>
      <c r="E13" s="45">
        <v>6</v>
      </c>
      <c r="F13" s="44">
        <v>6.2</v>
      </c>
      <c r="G13" s="66"/>
      <c r="H13" s="59"/>
      <c r="I13" s="108">
        <f t="shared" si="2"/>
        <v>2.7636363636363637</v>
      </c>
      <c r="J13" s="61" t="str">
        <f t="shared" si="0"/>
        <v>KÐm</v>
      </c>
      <c r="K13" s="163">
        <v>6</v>
      </c>
      <c r="L13" s="194" t="str">
        <f t="shared" si="1"/>
        <v>TB.Kh¸</v>
      </c>
      <c r="M13" s="128" t="s">
        <v>341</v>
      </c>
      <c r="O13" s="112"/>
    </row>
    <row r="14" spans="1:15" ht="27.75" customHeight="1">
      <c r="A14" s="5">
        <v>8</v>
      </c>
      <c r="B14" s="202" t="s">
        <v>97</v>
      </c>
      <c r="C14" s="203" t="s">
        <v>116</v>
      </c>
      <c r="D14" s="66"/>
      <c r="E14" s="81"/>
      <c r="F14" s="66"/>
      <c r="G14" s="66"/>
      <c r="H14" s="66"/>
      <c r="I14" s="108">
        <f t="shared" si="2"/>
        <v>0</v>
      </c>
      <c r="J14" s="61" t="str">
        <f t="shared" si="0"/>
        <v>KÐm</v>
      </c>
      <c r="K14" s="163">
        <v>0</v>
      </c>
      <c r="L14" s="194" t="str">
        <f t="shared" si="1"/>
        <v>YÕu</v>
      </c>
      <c r="M14" s="128" t="s">
        <v>342</v>
      </c>
      <c r="O14" s="112"/>
    </row>
    <row r="15" spans="1:15" ht="27.75" customHeight="1">
      <c r="A15" s="5">
        <v>9</v>
      </c>
      <c r="B15" s="202" t="s">
        <v>106</v>
      </c>
      <c r="C15" s="203" t="s">
        <v>87</v>
      </c>
      <c r="D15" s="44">
        <v>5.7</v>
      </c>
      <c r="E15" s="45">
        <v>6.4</v>
      </c>
      <c r="F15" s="44">
        <v>6</v>
      </c>
      <c r="G15" s="44">
        <v>6.4</v>
      </c>
      <c r="H15" s="44">
        <v>6.3</v>
      </c>
      <c r="I15" s="108">
        <f t="shared" si="2"/>
        <v>6.172727272727273</v>
      </c>
      <c r="J15" s="61" t="str">
        <f t="shared" si="0"/>
        <v>TB.Kh¸</v>
      </c>
      <c r="K15" s="163">
        <v>8</v>
      </c>
      <c r="L15" s="194" t="str">
        <f t="shared" si="1"/>
        <v>Tèt</v>
      </c>
      <c r="M15" s="128"/>
      <c r="O15" s="112"/>
    </row>
    <row r="16" spans="1:15" ht="27.75" customHeight="1">
      <c r="A16" s="5">
        <v>10</v>
      </c>
      <c r="B16" s="202" t="s">
        <v>225</v>
      </c>
      <c r="C16" s="203" t="s">
        <v>127</v>
      </c>
      <c r="D16" s="44">
        <v>5</v>
      </c>
      <c r="E16" s="157"/>
      <c r="F16" s="44">
        <v>6.6</v>
      </c>
      <c r="G16" s="44">
        <v>5</v>
      </c>
      <c r="H16" s="44">
        <v>6.4</v>
      </c>
      <c r="I16" s="108">
        <f t="shared" si="2"/>
        <v>4.3090909090909095</v>
      </c>
      <c r="J16" s="61" t="str">
        <f t="shared" si="0"/>
        <v>YÕu</v>
      </c>
      <c r="K16" s="163">
        <v>7</v>
      </c>
      <c r="L16" s="194" t="str">
        <f t="shared" si="1"/>
        <v>Kh¸</v>
      </c>
      <c r="M16" s="128" t="s">
        <v>214</v>
      </c>
      <c r="O16" s="112"/>
    </row>
    <row r="17" spans="1:15" ht="27.75" customHeight="1">
      <c r="A17" s="5">
        <v>11</v>
      </c>
      <c r="B17" s="202" t="s">
        <v>106</v>
      </c>
      <c r="C17" s="203" t="s">
        <v>128</v>
      </c>
      <c r="D17" s="44">
        <v>5.7</v>
      </c>
      <c r="E17" s="45">
        <v>6.2</v>
      </c>
      <c r="F17" s="44">
        <v>6.4</v>
      </c>
      <c r="G17" s="44">
        <v>5.8</v>
      </c>
      <c r="H17" s="44">
        <v>6.7</v>
      </c>
      <c r="I17" s="108">
        <f t="shared" si="2"/>
        <v>6.245454545454544</v>
      </c>
      <c r="J17" s="61" t="str">
        <f t="shared" si="0"/>
        <v>TB.Kh¸</v>
      </c>
      <c r="K17" s="163">
        <v>8.8</v>
      </c>
      <c r="L17" s="194" t="str">
        <f t="shared" si="1"/>
        <v>Tèt</v>
      </c>
      <c r="M17" s="128"/>
      <c r="O17" s="112"/>
    </row>
    <row r="18" spans="1:15" ht="27.75" customHeight="1">
      <c r="A18" s="5">
        <v>12</v>
      </c>
      <c r="B18" s="202" t="s">
        <v>78</v>
      </c>
      <c r="C18" s="203" t="s">
        <v>226</v>
      </c>
      <c r="D18" s="44">
        <v>6</v>
      </c>
      <c r="E18" s="45">
        <v>5.8</v>
      </c>
      <c r="F18" s="78"/>
      <c r="G18" s="66"/>
      <c r="H18" s="44">
        <v>6.4</v>
      </c>
      <c r="I18" s="108">
        <f t="shared" si="2"/>
        <v>4.418181818181818</v>
      </c>
      <c r="J18" s="61" t="str">
        <f t="shared" si="0"/>
        <v>YÕu</v>
      </c>
      <c r="K18" s="163">
        <v>7.5</v>
      </c>
      <c r="L18" s="194" t="str">
        <f t="shared" si="1"/>
        <v>Kh¸</v>
      </c>
      <c r="M18" s="128" t="s">
        <v>343</v>
      </c>
      <c r="O18" s="112"/>
    </row>
    <row r="19" spans="1:15" ht="27.75" customHeight="1">
      <c r="A19" s="5">
        <v>13</v>
      </c>
      <c r="B19" s="202" t="s">
        <v>121</v>
      </c>
      <c r="C19" s="203" t="s">
        <v>90</v>
      </c>
      <c r="D19" s="66"/>
      <c r="E19" s="45">
        <v>5.8</v>
      </c>
      <c r="F19" s="44">
        <v>5.6</v>
      </c>
      <c r="G19" s="66"/>
      <c r="H19" s="44">
        <v>5.6</v>
      </c>
      <c r="I19" s="108">
        <f t="shared" si="2"/>
        <v>4.127272727272726</v>
      </c>
      <c r="J19" s="61" t="str">
        <f t="shared" si="0"/>
        <v>YÕu</v>
      </c>
      <c r="K19" s="163">
        <v>6.5</v>
      </c>
      <c r="L19" s="194" t="str">
        <f t="shared" si="1"/>
        <v>TB.Kh¸</v>
      </c>
      <c r="M19" s="128" t="s">
        <v>344</v>
      </c>
      <c r="O19" s="112"/>
    </row>
    <row r="20" spans="1:15" ht="27.75" customHeight="1">
      <c r="A20" s="5">
        <v>14</v>
      </c>
      <c r="B20" s="202" t="s">
        <v>86</v>
      </c>
      <c r="C20" s="203" t="s">
        <v>108</v>
      </c>
      <c r="D20" s="44">
        <v>5.3</v>
      </c>
      <c r="E20" s="45">
        <v>5.6</v>
      </c>
      <c r="F20" s="44">
        <v>6.6</v>
      </c>
      <c r="G20" s="44">
        <v>5</v>
      </c>
      <c r="H20" s="44">
        <v>6</v>
      </c>
      <c r="I20" s="108">
        <f t="shared" si="2"/>
        <v>5.781818181818181</v>
      </c>
      <c r="J20" s="61" t="str">
        <f t="shared" si="0"/>
        <v>Trung b×nh</v>
      </c>
      <c r="K20" s="163">
        <v>8</v>
      </c>
      <c r="L20" s="194" t="str">
        <f t="shared" si="1"/>
        <v>Tèt</v>
      </c>
      <c r="M20" s="128"/>
      <c r="O20" s="112"/>
    </row>
    <row r="21" spans="1:15" ht="27.75" customHeight="1">
      <c r="A21" s="5">
        <v>15</v>
      </c>
      <c r="B21" s="202" t="s">
        <v>227</v>
      </c>
      <c r="C21" s="203" t="s">
        <v>108</v>
      </c>
      <c r="D21" s="59"/>
      <c r="E21" s="45">
        <v>5.6</v>
      </c>
      <c r="F21" s="78"/>
      <c r="G21" s="44">
        <v>5.4</v>
      </c>
      <c r="H21" s="44">
        <v>5.7</v>
      </c>
      <c r="I21" s="108">
        <f t="shared" si="2"/>
        <v>3.5727272727272723</v>
      </c>
      <c r="J21" s="61" t="str">
        <f t="shared" si="0"/>
        <v>KÐm</v>
      </c>
      <c r="K21" s="163">
        <v>6</v>
      </c>
      <c r="L21" s="194" t="str">
        <f t="shared" si="1"/>
        <v>TB.Kh¸</v>
      </c>
      <c r="M21" s="128" t="s">
        <v>248</v>
      </c>
      <c r="O21" s="112"/>
    </row>
    <row r="22" spans="1:15" ht="27.75" customHeight="1">
      <c r="A22" s="5">
        <v>16</v>
      </c>
      <c r="B22" s="202" t="s">
        <v>86</v>
      </c>
      <c r="C22" s="203" t="s">
        <v>99</v>
      </c>
      <c r="D22" s="66"/>
      <c r="E22" s="157"/>
      <c r="F22" s="78"/>
      <c r="G22" s="66"/>
      <c r="H22" s="66"/>
      <c r="I22" s="108">
        <f t="shared" si="2"/>
        <v>0</v>
      </c>
      <c r="J22" s="61" t="str">
        <f t="shared" si="0"/>
        <v>KÐm</v>
      </c>
      <c r="K22" s="163">
        <v>0</v>
      </c>
      <c r="L22" s="194" t="str">
        <f t="shared" si="1"/>
        <v>YÕu</v>
      </c>
      <c r="M22" s="128" t="s">
        <v>345</v>
      </c>
      <c r="O22" s="112"/>
    </row>
    <row r="23" spans="1:15" ht="27.75" customHeight="1">
      <c r="A23" s="5">
        <v>17</v>
      </c>
      <c r="B23" s="202" t="s">
        <v>97</v>
      </c>
      <c r="C23" s="203" t="s">
        <v>63</v>
      </c>
      <c r="D23" s="66"/>
      <c r="E23" s="157"/>
      <c r="F23" s="44">
        <v>6.6</v>
      </c>
      <c r="G23" s="44">
        <v>5</v>
      </c>
      <c r="H23" s="44">
        <v>6.4</v>
      </c>
      <c r="I23" s="108">
        <f t="shared" si="2"/>
        <v>3.4000000000000004</v>
      </c>
      <c r="J23" s="61" t="str">
        <f t="shared" si="0"/>
        <v>KÐm</v>
      </c>
      <c r="K23" s="163">
        <v>6</v>
      </c>
      <c r="L23" s="194" t="str">
        <f t="shared" si="1"/>
        <v>TB.Kh¸</v>
      </c>
      <c r="M23" s="128" t="s">
        <v>249</v>
      </c>
      <c r="O23" s="112"/>
    </row>
    <row r="24" spans="1:15" ht="27.75" customHeight="1">
      <c r="A24" s="5">
        <v>18</v>
      </c>
      <c r="B24" s="202" t="s">
        <v>101</v>
      </c>
      <c r="C24" s="203" t="s">
        <v>63</v>
      </c>
      <c r="D24" s="44">
        <v>5.7</v>
      </c>
      <c r="E24" s="45">
        <v>6.2</v>
      </c>
      <c r="F24" s="78"/>
      <c r="G24" s="44">
        <v>5</v>
      </c>
      <c r="H24" s="44">
        <v>6.3</v>
      </c>
      <c r="I24" s="108">
        <f t="shared" si="2"/>
        <v>4.8999999999999995</v>
      </c>
      <c r="J24" s="61" t="str">
        <f t="shared" si="0"/>
        <v>YÕu</v>
      </c>
      <c r="K24" s="163">
        <v>7</v>
      </c>
      <c r="L24" s="194" t="str">
        <f t="shared" si="1"/>
        <v>Kh¸</v>
      </c>
      <c r="M24" s="128" t="s">
        <v>247</v>
      </c>
      <c r="O24" s="112"/>
    </row>
    <row r="25" spans="1:15" ht="27.75" customHeight="1">
      <c r="A25" s="5">
        <v>19</v>
      </c>
      <c r="B25" s="202" t="s">
        <v>86</v>
      </c>
      <c r="C25" s="203" t="s">
        <v>36</v>
      </c>
      <c r="D25" s="44">
        <v>5</v>
      </c>
      <c r="E25" s="45">
        <v>6</v>
      </c>
      <c r="F25" s="44">
        <v>6</v>
      </c>
      <c r="G25" s="44">
        <v>5</v>
      </c>
      <c r="H25" s="44">
        <v>6.3</v>
      </c>
      <c r="I25" s="108">
        <f t="shared" si="2"/>
        <v>5.809090909090909</v>
      </c>
      <c r="J25" s="61" t="str">
        <f t="shared" si="0"/>
        <v>Trung b×nh</v>
      </c>
      <c r="K25" s="163">
        <v>7.5</v>
      </c>
      <c r="L25" s="194" t="str">
        <f t="shared" si="1"/>
        <v>Kh¸</v>
      </c>
      <c r="M25" s="128"/>
      <c r="O25" s="112"/>
    </row>
    <row r="26" spans="1:15" ht="27.75" customHeight="1">
      <c r="A26" s="5">
        <v>20</v>
      </c>
      <c r="B26" s="202" t="s">
        <v>145</v>
      </c>
      <c r="C26" s="203" t="s">
        <v>109</v>
      </c>
      <c r="D26" s="44">
        <v>5</v>
      </c>
      <c r="E26" s="45">
        <v>5.6</v>
      </c>
      <c r="F26" s="78"/>
      <c r="G26" s="66"/>
      <c r="H26" s="44">
        <v>5.7</v>
      </c>
      <c r="I26" s="108">
        <f t="shared" si="2"/>
        <v>3.9909090909090907</v>
      </c>
      <c r="J26" s="61" t="str">
        <f t="shared" si="0"/>
        <v>YÕu</v>
      </c>
      <c r="K26" s="163">
        <v>6.5</v>
      </c>
      <c r="L26" s="194" t="str">
        <f t="shared" si="1"/>
        <v>TB.Kh¸</v>
      </c>
      <c r="M26" s="128" t="s">
        <v>346</v>
      </c>
      <c r="O26" s="112"/>
    </row>
    <row r="27" spans="1:15" ht="27.75" customHeight="1">
      <c r="A27" s="5">
        <v>21</v>
      </c>
      <c r="B27" s="202" t="s">
        <v>228</v>
      </c>
      <c r="C27" s="203" t="s">
        <v>229</v>
      </c>
      <c r="D27" s="44">
        <v>5</v>
      </c>
      <c r="E27" s="157"/>
      <c r="F27" s="44">
        <v>7.6</v>
      </c>
      <c r="G27" s="66"/>
      <c r="H27" s="66"/>
      <c r="I27" s="108">
        <f t="shared" si="2"/>
        <v>2.290909090909091</v>
      </c>
      <c r="J27" s="61" t="str">
        <f t="shared" si="0"/>
        <v>KÐm</v>
      </c>
      <c r="K27" s="163">
        <v>5.5</v>
      </c>
      <c r="L27" s="194" t="str">
        <f t="shared" si="1"/>
        <v>Trung b×nh</v>
      </c>
      <c r="M27" s="128" t="s">
        <v>347</v>
      </c>
      <c r="O27" s="112"/>
    </row>
    <row r="28" spans="1:15" ht="27.75" customHeight="1">
      <c r="A28" s="5">
        <v>22</v>
      </c>
      <c r="B28" s="202" t="s">
        <v>230</v>
      </c>
      <c r="C28" s="203" t="s">
        <v>37</v>
      </c>
      <c r="D28" s="44">
        <v>5</v>
      </c>
      <c r="E28" s="45">
        <v>6</v>
      </c>
      <c r="F28" s="44">
        <v>6</v>
      </c>
      <c r="G28" s="44">
        <v>5</v>
      </c>
      <c r="H28" s="44">
        <v>5</v>
      </c>
      <c r="I28" s="108">
        <f t="shared" si="2"/>
        <v>5.454545454545454</v>
      </c>
      <c r="J28" s="61" t="str">
        <f t="shared" si="0"/>
        <v>Trung b×nh</v>
      </c>
      <c r="K28" s="163">
        <v>8</v>
      </c>
      <c r="L28" s="194" t="str">
        <f t="shared" si="1"/>
        <v>Tèt</v>
      </c>
      <c r="M28" s="128"/>
      <c r="O28" s="112"/>
    </row>
    <row r="29" spans="1:15" ht="27.75" customHeight="1">
      <c r="A29" s="56">
        <v>23</v>
      </c>
      <c r="B29" s="206" t="s">
        <v>231</v>
      </c>
      <c r="C29" s="207" t="s">
        <v>232</v>
      </c>
      <c r="D29" s="38">
        <v>5</v>
      </c>
      <c r="E29" s="51">
        <v>6.8</v>
      </c>
      <c r="F29" s="38">
        <v>7</v>
      </c>
      <c r="G29" s="38">
        <v>5</v>
      </c>
      <c r="H29" s="38">
        <v>5.7</v>
      </c>
      <c r="I29" s="109">
        <f t="shared" si="2"/>
        <v>6.045454545454546</v>
      </c>
      <c r="J29" s="62" t="str">
        <f t="shared" si="0"/>
        <v>TB.Kh¸</v>
      </c>
      <c r="K29" s="164">
        <v>8</v>
      </c>
      <c r="L29" s="195" t="str">
        <f t="shared" si="1"/>
        <v>Tèt</v>
      </c>
      <c r="M29" s="129"/>
      <c r="O29" s="112"/>
    </row>
    <row r="30" spans="1:15" ht="27.75" customHeight="1">
      <c r="A30" s="64">
        <v>24</v>
      </c>
      <c r="B30" s="208" t="s">
        <v>233</v>
      </c>
      <c r="C30" s="209" t="s">
        <v>234</v>
      </c>
      <c r="D30" s="210"/>
      <c r="E30" s="111">
        <v>5.6</v>
      </c>
      <c r="F30" s="46">
        <v>6</v>
      </c>
      <c r="G30" s="46">
        <v>5</v>
      </c>
      <c r="H30" s="46">
        <v>6</v>
      </c>
      <c r="I30" s="110">
        <f t="shared" si="2"/>
        <v>4.709090909090909</v>
      </c>
      <c r="J30" s="65" t="str">
        <f t="shared" si="0"/>
        <v>YÕu</v>
      </c>
      <c r="K30" s="211">
        <v>7</v>
      </c>
      <c r="L30" s="212" t="str">
        <f t="shared" si="1"/>
        <v>Kh¸</v>
      </c>
      <c r="M30" s="130" t="s">
        <v>250</v>
      </c>
      <c r="O30" s="112"/>
    </row>
    <row r="31" spans="1:15" ht="27.75" customHeight="1">
      <c r="A31" s="5">
        <v>25</v>
      </c>
      <c r="B31" s="204" t="s">
        <v>235</v>
      </c>
      <c r="C31" s="205" t="s">
        <v>124</v>
      </c>
      <c r="D31" s="44">
        <v>5</v>
      </c>
      <c r="E31" s="157"/>
      <c r="F31" s="44">
        <v>6.6</v>
      </c>
      <c r="G31" s="66"/>
      <c r="H31" s="44">
        <v>5.3</v>
      </c>
      <c r="I31" s="108">
        <f t="shared" si="2"/>
        <v>3.5545454545454542</v>
      </c>
      <c r="J31" s="61" t="str">
        <f t="shared" si="0"/>
        <v>KÐm</v>
      </c>
      <c r="K31" s="163">
        <v>6</v>
      </c>
      <c r="L31" s="194" t="str">
        <f t="shared" si="1"/>
        <v>TB.Kh¸</v>
      </c>
      <c r="M31" s="128" t="s">
        <v>348</v>
      </c>
      <c r="O31" s="112"/>
    </row>
    <row r="32" spans="1:15" ht="27.75" customHeight="1">
      <c r="A32" s="5">
        <v>26</v>
      </c>
      <c r="B32" s="202" t="s">
        <v>236</v>
      </c>
      <c r="C32" s="203" t="s">
        <v>93</v>
      </c>
      <c r="D32" s="44">
        <v>6</v>
      </c>
      <c r="E32" s="157"/>
      <c r="F32" s="44">
        <v>6.6</v>
      </c>
      <c r="G32" s="66"/>
      <c r="H32" s="44">
        <v>6</v>
      </c>
      <c r="I32" s="108">
        <f t="shared" si="2"/>
        <v>3.9272727272727277</v>
      </c>
      <c r="J32" s="61" t="str">
        <f t="shared" si="0"/>
        <v>KÐm</v>
      </c>
      <c r="K32" s="163">
        <v>6.5</v>
      </c>
      <c r="L32" s="194" t="str">
        <f t="shared" si="1"/>
        <v>TB.Kh¸</v>
      </c>
      <c r="M32" s="128" t="s">
        <v>349</v>
      </c>
      <c r="O32" s="112"/>
    </row>
    <row r="33" spans="1:15" ht="27.75" customHeight="1">
      <c r="A33" s="5">
        <v>27</v>
      </c>
      <c r="B33" s="202" t="s">
        <v>237</v>
      </c>
      <c r="C33" s="203" t="s">
        <v>41</v>
      </c>
      <c r="D33" s="44">
        <v>5</v>
      </c>
      <c r="E33" s="45">
        <v>5.8</v>
      </c>
      <c r="F33" s="44">
        <v>6</v>
      </c>
      <c r="G33" s="44">
        <v>5</v>
      </c>
      <c r="H33" s="44">
        <v>6</v>
      </c>
      <c r="I33" s="108">
        <f t="shared" si="2"/>
        <v>5.672727272727273</v>
      </c>
      <c r="J33" s="61" t="str">
        <f t="shared" si="0"/>
        <v>Trung b×nh</v>
      </c>
      <c r="K33" s="163">
        <v>8</v>
      </c>
      <c r="L33" s="194" t="str">
        <f t="shared" si="1"/>
        <v>Tèt</v>
      </c>
      <c r="M33" s="128"/>
      <c r="O33" s="112"/>
    </row>
    <row r="34" spans="1:15" ht="27.75" customHeight="1">
      <c r="A34" s="5">
        <v>28</v>
      </c>
      <c r="B34" s="202" t="s">
        <v>238</v>
      </c>
      <c r="C34" s="203" t="s">
        <v>95</v>
      </c>
      <c r="D34" s="44">
        <v>5</v>
      </c>
      <c r="E34" s="45">
        <v>6</v>
      </c>
      <c r="F34" s="44">
        <v>6</v>
      </c>
      <c r="G34" s="66"/>
      <c r="H34" s="44">
        <v>5.7</v>
      </c>
      <c r="I34" s="108">
        <f t="shared" si="2"/>
        <v>5.190909090909091</v>
      </c>
      <c r="J34" s="61" t="str">
        <f t="shared" si="0"/>
        <v>Trung b×nh</v>
      </c>
      <c r="K34" s="163">
        <v>7.5</v>
      </c>
      <c r="L34" s="194" t="str">
        <f t="shared" si="1"/>
        <v>Kh¸</v>
      </c>
      <c r="M34" s="128" t="s">
        <v>350</v>
      </c>
      <c r="O34" s="112"/>
    </row>
    <row r="35" spans="1:15" ht="27.75" customHeight="1">
      <c r="A35" s="5">
        <v>29</v>
      </c>
      <c r="B35" s="202" t="s">
        <v>239</v>
      </c>
      <c r="C35" s="203" t="s">
        <v>12</v>
      </c>
      <c r="D35" s="66"/>
      <c r="E35" s="45">
        <v>6.8</v>
      </c>
      <c r="F35" s="44">
        <v>7</v>
      </c>
      <c r="G35" s="44">
        <v>6.8</v>
      </c>
      <c r="H35" s="44">
        <v>6</v>
      </c>
      <c r="I35" s="108">
        <f t="shared" si="2"/>
        <v>5.381818181818182</v>
      </c>
      <c r="J35" s="61" t="str">
        <f t="shared" si="0"/>
        <v>Trung b×nh</v>
      </c>
      <c r="K35" s="163">
        <v>7</v>
      </c>
      <c r="L35" s="194" t="str">
        <f t="shared" si="1"/>
        <v>Kh¸</v>
      </c>
      <c r="M35" s="128" t="s">
        <v>251</v>
      </c>
      <c r="O35" s="112"/>
    </row>
    <row r="36" spans="1:15" ht="27.75" customHeight="1">
      <c r="A36" s="5">
        <v>30</v>
      </c>
      <c r="B36" s="202" t="s">
        <v>240</v>
      </c>
      <c r="C36" s="203" t="s">
        <v>241</v>
      </c>
      <c r="D36" s="44">
        <v>6</v>
      </c>
      <c r="E36" s="157"/>
      <c r="F36" s="44">
        <v>6.6</v>
      </c>
      <c r="G36" s="44">
        <v>5.6</v>
      </c>
      <c r="H36" s="44">
        <v>5.7</v>
      </c>
      <c r="I36" s="108">
        <f t="shared" si="2"/>
        <v>4.3545454545454545</v>
      </c>
      <c r="J36" s="61" t="str">
        <f t="shared" si="0"/>
        <v>YÕu</v>
      </c>
      <c r="K36" s="163">
        <v>7</v>
      </c>
      <c r="L36" s="194" t="str">
        <f t="shared" si="1"/>
        <v>Kh¸</v>
      </c>
      <c r="M36" s="128" t="s">
        <v>214</v>
      </c>
      <c r="O36" s="112"/>
    </row>
    <row r="37" spans="1:15" ht="27.75" customHeight="1">
      <c r="A37" s="5">
        <v>31</v>
      </c>
      <c r="B37" s="202" t="s">
        <v>242</v>
      </c>
      <c r="C37" s="203" t="s">
        <v>38</v>
      </c>
      <c r="D37" s="44">
        <v>5</v>
      </c>
      <c r="E37" s="45">
        <v>5.8</v>
      </c>
      <c r="F37" s="44">
        <v>6</v>
      </c>
      <c r="G37" s="44">
        <v>5</v>
      </c>
      <c r="H37" s="44">
        <v>6</v>
      </c>
      <c r="I37" s="108">
        <f t="shared" si="2"/>
        <v>5.672727272727273</v>
      </c>
      <c r="J37" s="61" t="str">
        <f t="shared" si="0"/>
        <v>Trung b×nh</v>
      </c>
      <c r="K37" s="163">
        <v>8</v>
      </c>
      <c r="L37" s="194" t="str">
        <f t="shared" si="1"/>
        <v>Tèt</v>
      </c>
      <c r="M37" s="128"/>
      <c r="O37" s="112"/>
    </row>
    <row r="38" spans="1:15" ht="27.75" customHeight="1">
      <c r="A38" s="5">
        <v>32</v>
      </c>
      <c r="B38" s="202" t="s">
        <v>98</v>
      </c>
      <c r="C38" s="203" t="s">
        <v>112</v>
      </c>
      <c r="D38" s="44">
        <v>5</v>
      </c>
      <c r="E38" s="45">
        <v>5.8</v>
      </c>
      <c r="F38" s="44">
        <v>6</v>
      </c>
      <c r="G38" s="44">
        <v>6</v>
      </c>
      <c r="H38" s="44">
        <v>6.3</v>
      </c>
      <c r="I38" s="108">
        <f t="shared" si="2"/>
        <v>5.845454545454545</v>
      </c>
      <c r="J38" s="61" t="str">
        <f t="shared" si="0"/>
        <v>Trung b×nh</v>
      </c>
      <c r="K38" s="163">
        <v>7.5</v>
      </c>
      <c r="L38" s="194" t="str">
        <f t="shared" si="1"/>
        <v>Kh¸</v>
      </c>
      <c r="M38" s="128"/>
      <c r="O38" s="112"/>
    </row>
    <row r="39" spans="1:15" ht="27.75" customHeight="1">
      <c r="A39" s="56">
        <v>33</v>
      </c>
      <c r="B39" s="206" t="s">
        <v>190</v>
      </c>
      <c r="C39" s="207" t="s">
        <v>243</v>
      </c>
      <c r="D39" s="38">
        <v>5</v>
      </c>
      <c r="E39" s="51">
        <v>6.6</v>
      </c>
      <c r="F39" s="38">
        <v>7</v>
      </c>
      <c r="G39" s="38">
        <v>5</v>
      </c>
      <c r="H39" s="38">
        <v>6.4</v>
      </c>
      <c r="I39" s="109">
        <f t="shared" si="2"/>
        <v>6.181818181818182</v>
      </c>
      <c r="J39" s="62" t="str">
        <f t="shared" si="0"/>
        <v>TB.Kh¸</v>
      </c>
      <c r="K39" s="164">
        <v>8.8</v>
      </c>
      <c r="L39" s="195" t="str">
        <f t="shared" si="1"/>
        <v>Tèt</v>
      </c>
      <c r="M39" s="129"/>
      <c r="O39" s="112"/>
    </row>
    <row r="40" spans="1:15" ht="19.5" customHeight="1">
      <c r="A40" s="25" t="s">
        <v>77</v>
      </c>
      <c r="B40" s="57"/>
      <c r="C40" s="63" t="s">
        <v>336</v>
      </c>
      <c r="D40" s="35"/>
      <c r="E40" s="35"/>
      <c r="F40" s="57"/>
      <c r="G40" s="57"/>
      <c r="H40" s="158" t="s">
        <v>337</v>
      </c>
      <c r="I40" s="35"/>
      <c r="J40" s="58"/>
      <c r="K40" s="57"/>
      <c r="L40" s="159" t="s">
        <v>338</v>
      </c>
      <c r="M40" s="160"/>
      <c r="O40" s="112"/>
    </row>
    <row r="41" spans="1:15" ht="19.5" customHeight="1">
      <c r="A41" s="25"/>
      <c r="B41" s="57"/>
      <c r="C41" s="161" t="s">
        <v>339</v>
      </c>
      <c r="D41" s="35"/>
      <c r="E41" s="35"/>
      <c r="F41" s="57"/>
      <c r="G41" s="158"/>
      <c r="H41" s="63"/>
      <c r="I41" s="35"/>
      <c r="J41" s="58"/>
      <c r="K41" s="57"/>
      <c r="L41" s="161"/>
      <c r="M41" s="160"/>
      <c r="O41" s="112"/>
    </row>
    <row r="42" spans="1:16" ht="22.5" customHeight="1">
      <c r="A42" s="25"/>
      <c r="C42" s="63"/>
      <c r="D42" s="3"/>
      <c r="E42" s="3"/>
      <c r="G42" s="63"/>
      <c r="H42" s="55"/>
      <c r="J42" s="247" t="s">
        <v>382</v>
      </c>
      <c r="K42" s="247"/>
      <c r="L42" s="247"/>
      <c r="M42" s="247"/>
      <c r="P42" s="41"/>
    </row>
    <row r="43" spans="1:14" ht="17.25">
      <c r="A43" s="230" t="s">
        <v>3</v>
      </c>
      <c r="B43" s="230"/>
      <c r="C43" s="230"/>
      <c r="D43" s="230"/>
      <c r="E43" s="230" t="s">
        <v>409</v>
      </c>
      <c r="F43" s="230"/>
      <c r="G43" s="230"/>
      <c r="H43" s="230"/>
      <c r="I43" s="230"/>
      <c r="J43" s="230"/>
      <c r="K43" s="230" t="s">
        <v>7</v>
      </c>
      <c r="L43" s="230"/>
      <c r="M43" s="230"/>
      <c r="N43" s="42"/>
    </row>
    <row r="44" spans="6:14" ht="17.25">
      <c r="F44" s="29"/>
      <c r="G44" s="28"/>
      <c r="H44" s="28"/>
      <c r="N44" s="43"/>
    </row>
    <row r="46" ht="20.25" customHeight="1"/>
    <row r="47" spans="1:14" ht="15.75">
      <c r="A47" s="223" t="s">
        <v>47</v>
      </c>
      <c r="B47" s="223"/>
      <c r="C47" s="223"/>
      <c r="D47" s="223"/>
      <c r="E47" s="223" t="s">
        <v>6</v>
      </c>
      <c r="F47" s="223"/>
      <c r="G47" s="223"/>
      <c r="H47" s="223"/>
      <c r="I47" s="223"/>
      <c r="J47" s="223"/>
      <c r="K47" s="223" t="s">
        <v>48</v>
      </c>
      <c r="L47" s="223"/>
      <c r="M47" s="223"/>
      <c r="N47" s="41"/>
    </row>
    <row r="48" spans="1:13" ht="15">
      <c r="A48" s="132" t="s">
        <v>244</v>
      </c>
      <c r="B48" s="133"/>
      <c r="C48" s="132" t="s">
        <v>246</v>
      </c>
      <c r="D48" s="35"/>
      <c r="J48" s="132" t="s">
        <v>335</v>
      </c>
      <c r="K48" s="132"/>
      <c r="L48" s="132"/>
      <c r="M48" s="114"/>
    </row>
    <row r="49" spans="1:13" ht="15">
      <c r="A49" s="132" t="s">
        <v>245</v>
      </c>
      <c r="C49" s="132" t="s">
        <v>334</v>
      </c>
      <c r="D49" s="35"/>
      <c r="M49" s="7"/>
    </row>
    <row r="50" spans="1:4" ht="14.25">
      <c r="A50" s="35"/>
      <c r="C50" s="27"/>
      <c r="D50" s="27"/>
    </row>
    <row r="51" spans="9:13" ht="12.75">
      <c r="I51" s="3"/>
      <c r="J51" s="3"/>
      <c r="K51" s="3"/>
      <c r="L51" s="3"/>
      <c r="M51" s="3"/>
    </row>
    <row r="52" ht="14.25">
      <c r="A52" s="27"/>
    </row>
  </sheetData>
  <mergeCells count="18">
    <mergeCell ref="J5:J6"/>
    <mergeCell ref="A43:D43"/>
    <mergeCell ref="E43:J43"/>
    <mergeCell ref="K43:M43"/>
    <mergeCell ref="A1:G1"/>
    <mergeCell ref="I1:M1"/>
    <mergeCell ref="A2:M2"/>
    <mergeCell ref="A4:M4"/>
    <mergeCell ref="A47:D47"/>
    <mergeCell ref="E47:J47"/>
    <mergeCell ref="K47:M47"/>
    <mergeCell ref="A5:A6"/>
    <mergeCell ref="I5:I6"/>
    <mergeCell ref="M5:M6"/>
    <mergeCell ref="K5:K6"/>
    <mergeCell ref="L5:L6"/>
    <mergeCell ref="J42:M42"/>
    <mergeCell ref="B5:C6"/>
  </mergeCells>
  <printOptions/>
  <pageMargins left="0.47" right="0.4" top="0.33" bottom="0.37" header="0.29" footer="0.3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B39" sqref="B39:C39"/>
    </sheetView>
  </sheetViews>
  <sheetFormatPr defaultColWidth="9.140625" defaultRowHeight="12.75"/>
  <cols>
    <col min="1" max="1" width="4.28125" style="0" customWidth="1"/>
    <col min="2" max="2" width="16.00390625" style="0" customWidth="1"/>
    <col min="3" max="3" width="8.28125" style="0" customWidth="1"/>
    <col min="4" max="7" width="3.7109375" style="0" customWidth="1"/>
    <col min="8" max="8" width="5.140625" style="0" customWidth="1"/>
    <col min="9" max="9" width="9.28125" style="0" customWidth="1"/>
    <col min="10" max="10" width="7.140625" style="0" customWidth="1"/>
    <col min="11" max="11" width="9.8515625" style="0" customWidth="1"/>
    <col min="12" max="12" width="21.140625" style="0" customWidth="1"/>
  </cols>
  <sheetData>
    <row r="1" spans="1:12" ht="51.75" customHeight="1">
      <c r="A1" s="254" t="s">
        <v>178</v>
      </c>
      <c r="B1" s="255"/>
      <c r="C1" s="255"/>
      <c r="D1" s="255"/>
      <c r="E1" s="255"/>
      <c r="F1" s="255"/>
      <c r="G1" s="255"/>
      <c r="H1" s="256" t="s">
        <v>177</v>
      </c>
      <c r="I1" s="257"/>
      <c r="J1" s="257"/>
      <c r="K1" s="257"/>
      <c r="L1" s="257"/>
    </row>
    <row r="2" spans="1:12" ht="29.25" customHeight="1">
      <c r="A2" s="234" t="s">
        <v>215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1">
      <c r="A3" s="106" t="s">
        <v>398</v>
      </c>
      <c r="B3" s="106"/>
      <c r="D3" s="106"/>
      <c r="E3" s="131" t="s">
        <v>218</v>
      </c>
      <c r="F3" s="106"/>
      <c r="G3" s="106"/>
      <c r="I3" s="104"/>
      <c r="J3" s="104"/>
      <c r="K3" s="104"/>
      <c r="L3" s="106"/>
    </row>
    <row r="4" spans="1:12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21.75" customHeight="1">
      <c r="A5" s="239" t="s">
        <v>0</v>
      </c>
      <c r="B5" s="224" t="s">
        <v>216</v>
      </c>
      <c r="C5" s="225"/>
      <c r="D5" s="90" t="s">
        <v>15</v>
      </c>
      <c r="E5" s="90" t="s">
        <v>16</v>
      </c>
      <c r="F5" s="90" t="s">
        <v>17</v>
      </c>
      <c r="G5" s="90" t="s">
        <v>18</v>
      </c>
      <c r="H5" s="240" t="s">
        <v>4</v>
      </c>
      <c r="I5" s="252" t="s">
        <v>143</v>
      </c>
      <c r="J5" s="252" t="s">
        <v>332</v>
      </c>
      <c r="K5" s="252" t="s">
        <v>333</v>
      </c>
      <c r="L5" s="242" t="s">
        <v>2</v>
      </c>
    </row>
    <row r="6" spans="1:12" ht="18.75" customHeight="1">
      <c r="A6" s="239"/>
      <c r="B6" s="226"/>
      <c r="C6" s="251"/>
      <c r="D6" s="11">
        <v>1</v>
      </c>
      <c r="E6" s="11">
        <v>3</v>
      </c>
      <c r="F6" s="12">
        <v>4</v>
      </c>
      <c r="G6" s="12">
        <v>2</v>
      </c>
      <c r="H6" s="240"/>
      <c r="I6" s="253"/>
      <c r="J6" s="258"/>
      <c r="K6" s="258"/>
      <c r="L6" s="242"/>
    </row>
    <row r="7" spans="1:12" ht="27.75" customHeight="1">
      <c r="A7" s="10">
        <v>1</v>
      </c>
      <c r="B7" s="183" t="s">
        <v>274</v>
      </c>
      <c r="C7" s="184" t="s">
        <v>9</v>
      </c>
      <c r="D7" s="105"/>
      <c r="E7" s="165"/>
      <c r="F7" s="117"/>
      <c r="G7" s="117"/>
      <c r="H7" s="107">
        <f>(D7*$D$6+E7*$E$6+F7*$F$6+G7*$G$6)/SUM($D$6:$G$6)</f>
        <v>0</v>
      </c>
      <c r="I7" s="60" t="str">
        <f aca="true" t="shared" si="0" ref="I7:I40">IF(H7&lt;3.95,"KÐm",IF(H7&lt;4.95,"YÕu",IF(H7&lt;5.95,"Trung b×nh",IF(H7&lt;6.95,"TB.Kh¸",IF(H7&lt;7.95,"Kh¸","Giái")))))</f>
        <v>KÐm</v>
      </c>
      <c r="J7" s="162">
        <v>5</v>
      </c>
      <c r="K7" s="89" t="str">
        <f aca="true" t="shared" si="1" ref="K7:K40">IF(J7&lt;5,"YÕu",IF(J7&lt;6,"Trung b×nh",IF(J7&lt;7,"TB.Kh¸",IF(J7&lt;8,"Kh¸",IF(J7&lt;9,"Tèt","XuÊt s¾c")))))</f>
        <v>Trung b×nh</v>
      </c>
      <c r="L7" s="193" t="s">
        <v>399</v>
      </c>
    </row>
    <row r="8" spans="1:15" ht="27.75" customHeight="1">
      <c r="A8" s="5">
        <v>2</v>
      </c>
      <c r="B8" s="185" t="s">
        <v>275</v>
      </c>
      <c r="C8" s="186" t="s">
        <v>9</v>
      </c>
      <c r="D8" s="66"/>
      <c r="E8" s="45">
        <v>7.5</v>
      </c>
      <c r="F8" s="44">
        <v>5.2</v>
      </c>
      <c r="G8" s="44">
        <v>6.9</v>
      </c>
      <c r="H8" s="108">
        <f aca="true" t="shared" si="2" ref="H8:H40">(D8*$D$6+E8*$E$6+F8*$F$6+G8*$G$6)/SUM($D$6:$G$6)</f>
        <v>5.709999999999999</v>
      </c>
      <c r="I8" s="61" t="str">
        <f t="shared" si="0"/>
        <v>Trung b×nh</v>
      </c>
      <c r="J8" s="163">
        <v>7.3</v>
      </c>
      <c r="K8" s="194" t="str">
        <f t="shared" si="1"/>
        <v>Kh¸</v>
      </c>
      <c r="L8" s="128" t="s">
        <v>400</v>
      </c>
      <c r="N8" s="75"/>
      <c r="O8" t="s">
        <v>137</v>
      </c>
    </row>
    <row r="9" spans="1:15" ht="27.75" customHeight="1">
      <c r="A9" s="5">
        <v>3</v>
      </c>
      <c r="B9" s="187" t="s">
        <v>276</v>
      </c>
      <c r="C9" s="188" t="s">
        <v>277</v>
      </c>
      <c r="D9" s="44">
        <v>7.6</v>
      </c>
      <c r="E9" s="157"/>
      <c r="F9" s="44">
        <v>6.6</v>
      </c>
      <c r="G9" s="78"/>
      <c r="H9" s="108">
        <f t="shared" si="2"/>
        <v>3.4</v>
      </c>
      <c r="I9" s="61" t="str">
        <f t="shared" si="0"/>
        <v>KÐm</v>
      </c>
      <c r="J9" s="163">
        <v>6.5</v>
      </c>
      <c r="K9" s="194" t="str">
        <f t="shared" si="1"/>
        <v>TB.Kh¸</v>
      </c>
      <c r="L9" s="128" t="s">
        <v>401</v>
      </c>
      <c r="N9" s="155"/>
      <c r="O9" t="s">
        <v>138</v>
      </c>
    </row>
    <row r="10" spans="1:15" ht="27.75" customHeight="1">
      <c r="A10" s="5">
        <v>4</v>
      </c>
      <c r="B10" s="187" t="s">
        <v>84</v>
      </c>
      <c r="C10" s="188" t="s">
        <v>83</v>
      </c>
      <c r="D10" s="44">
        <v>5.6</v>
      </c>
      <c r="E10" s="45">
        <v>7.7</v>
      </c>
      <c r="F10" s="44">
        <v>5</v>
      </c>
      <c r="G10" s="44">
        <v>6.4</v>
      </c>
      <c r="H10" s="108">
        <f t="shared" si="2"/>
        <v>6.15</v>
      </c>
      <c r="I10" s="61" t="str">
        <f t="shared" si="0"/>
        <v>TB.Kh¸</v>
      </c>
      <c r="J10" s="163">
        <v>8</v>
      </c>
      <c r="K10" s="194" t="str">
        <f t="shared" si="1"/>
        <v>Tèt</v>
      </c>
      <c r="L10" s="128"/>
      <c r="N10" s="80" t="s">
        <v>139</v>
      </c>
      <c r="O10" t="s">
        <v>140</v>
      </c>
    </row>
    <row r="11" spans="1:15" ht="27.75" customHeight="1">
      <c r="A11" s="5">
        <v>5</v>
      </c>
      <c r="B11" s="187" t="s">
        <v>278</v>
      </c>
      <c r="C11" s="188" t="s">
        <v>118</v>
      </c>
      <c r="D11" s="44">
        <v>6.2</v>
      </c>
      <c r="E11" s="45">
        <v>6.8</v>
      </c>
      <c r="F11" s="44">
        <v>5</v>
      </c>
      <c r="G11" s="44">
        <v>6.3</v>
      </c>
      <c r="H11" s="108">
        <f t="shared" si="2"/>
        <v>5.92</v>
      </c>
      <c r="I11" s="61" t="str">
        <f t="shared" si="0"/>
        <v>Trung b×nh</v>
      </c>
      <c r="J11" s="163">
        <v>7.8</v>
      </c>
      <c r="K11" s="194" t="str">
        <f t="shared" si="1"/>
        <v>Kh¸</v>
      </c>
      <c r="L11" s="128"/>
      <c r="N11" s="156"/>
      <c r="O11" t="s">
        <v>141</v>
      </c>
    </row>
    <row r="12" spans="1:15" ht="27.75" customHeight="1">
      <c r="A12" s="5">
        <v>6</v>
      </c>
      <c r="B12" s="187" t="s">
        <v>86</v>
      </c>
      <c r="C12" s="188" t="s">
        <v>79</v>
      </c>
      <c r="D12" s="44">
        <v>7.6</v>
      </c>
      <c r="E12" s="45">
        <v>6.7</v>
      </c>
      <c r="F12" s="44">
        <v>5</v>
      </c>
      <c r="G12" s="78"/>
      <c r="H12" s="108">
        <f t="shared" si="2"/>
        <v>4.7700000000000005</v>
      </c>
      <c r="I12" s="61" t="str">
        <f t="shared" si="0"/>
        <v>YÕu</v>
      </c>
      <c r="J12" s="163">
        <v>7</v>
      </c>
      <c r="K12" s="194" t="str">
        <f t="shared" si="1"/>
        <v>Kh¸</v>
      </c>
      <c r="L12" s="128" t="s">
        <v>340</v>
      </c>
      <c r="N12" s="79"/>
      <c r="O12" t="s">
        <v>142</v>
      </c>
    </row>
    <row r="13" spans="1:14" ht="27.75" customHeight="1">
      <c r="A13" s="5">
        <v>7</v>
      </c>
      <c r="B13" s="187" t="s">
        <v>123</v>
      </c>
      <c r="C13" s="188" t="s">
        <v>279</v>
      </c>
      <c r="D13" s="44">
        <v>8</v>
      </c>
      <c r="E13" s="45">
        <v>7.8</v>
      </c>
      <c r="F13" s="44">
        <v>5.6</v>
      </c>
      <c r="G13" s="44">
        <v>8.1</v>
      </c>
      <c r="H13" s="108">
        <f t="shared" si="2"/>
        <v>7</v>
      </c>
      <c r="I13" s="61" t="str">
        <f t="shared" si="0"/>
        <v>Kh¸</v>
      </c>
      <c r="J13" s="163">
        <v>8.5</v>
      </c>
      <c r="K13" s="194" t="str">
        <f t="shared" si="1"/>
        <v>Tèt</v>
      </c>
      <c r="L13" s="128"/>
      <c r="N13" s="112"/>
    </row>
    <row r="14" spans="1:14" ht="27.75" customHeight="1">
      <c r="A14" s="5">
        <v>8</v>
      </c>
      <c r="B14" s="187" t="s">
        <v>82</v>
      </c>
      <c r="C14" s="188" t="s">
        <v>81</v>
      </c>
      <c r="D14" s="44">
        <v>6</v>
      </c>
      <c r="E14" s="45">
        <v>7.3</v>
      </c>
      <c r="F14" s="44">
        <v>5</v>
      </c>
      <c r="G14" s="44">
        <v>6</v>
      </c>
      <c r="H14" s="108">
        <f t="shared" si="2"/>
        <v>5.99</v>
      </c>
      <c r="I14" s="61" t="str">
        <f t="shared" si="0"/>
        <v>TB.Kh¸</v>
      </c>
      <c r="J14" s="163">
        <v>7.7</v>
      </c>
      <c r="K14" s="194" t="str">
        <f t="shared" si="1"/>
        <v>Kh¸</v>
      </c>
      <c r="L14" s="128"/>
      <c r="N14" s="112"/>
    </row>
    <row r="15" spans="1:14" ht="27.75" customHeight="1">
      <c r="A15" s="5">
        <v>9</v>
      </c>
      <c r="B15" s="187" t="s">
        <v>280</v>
      </c>
      <c r="C15" s="188" t="s">
        <v>10</v>
      </c>
      <c r="D15" s="44">
        <v>7</v>
      </c>
      <c r="E15" s="45">
        <v>7.7</v>
      </c>
      <c r="F15" s="44">
        <v>6.4</v>
      </c>
      <c r="G15" s="44">
        <v>7.1</v>
      </c>
      <c r="H15" s="108">
        <f t="shared" si="2"/>
        <v>6.99</v>
      </c>
      <c r="I15" s="61" t="str">
        <f t="shared" si="0"/>
        <v>Kh¸</v>
      </c>
      <c r="J15" s="163">
        <v>8.8</v>
      </c>
      <c r="K15" s="194" t="str">
        <f t="shared" si="1"/>
        <v>Tèt</v>
      </c>
      <c r="L15" s="128"/>
      <c r="N15" s="112"/>
    </row>
    <row r="16" spans="1:14" ht="27.75" customHeight="1">
      <c r="A16" s="5">
        <v>10</v>
      </c>
      <c r="B16" s="187" t="s">
        <v>103</v>
      </c>
      <c r="C16" s="188" t="s">
        <v>116</v>
      </c>
      <c r="D16" s="44">
        <v>6.6</v>
      </c>
      <c r="E16" s="157"/>
      <c r="F16" s="66"/>
      <c r="G16" s="78"/>
      <c r="H16" s="108">
        <f t="shared" si="2"/>
        <v>0.6599999999999999</v>
      </c>
      <c r="I16" s="61" t="str">
        <f t="shared" si="0"/>
        <v>KÐm</v>
      </c>
      <c r="J16" s="163">
        <v>5</v>
      </c>
      <c r="K16" s="194" t="str">
        <f t="shared" si="1"/>
        <v>Trung b×nh</v>
      </c>
      <c r="L16" s="128" t="s">
        <v>402</v>
      </c>
      <c r="N16" s="112"/>
    </row>
    <row r="17" spans="1:14" ht="27.75" customHeight="1">
      <c r="A17" s="5">
        <v>11</v>
      </c>
      <c r="B17" s="187" t="s">
        <v>107</v>
      </c>
      <c r="C17" s="188" t="s">
        <v>281</v>
      </c>
      <c r="D17" s="44">
        <v>6.4</v>
      </c>
      <c r="E17" s="45">
        <v>7.7</v>
      </c>
      <c r="F17" s="44">
        <v>6.4</v>
      </c>
      <c r="G17" s="44">
        <v>6.9</v>
      </c>
      <c r="H17" s="108">
        <f t="shared" si="2"/>
        <v>6.890000000000001</v>
      </c>
      <c r="I17" s="61" t="str">
        <f t="shared" si="0"/>
        <v>TB.Kh¸</v>
      </c>
      <c r="J17" s="163">
        <v>8.6</v>
      </c>
      <c r="K17" s="194" t="str">
        <f t="shared" si="1"/>
        <v>Tèt</v>
      </c>
      <c r="L17" s="128"/>
      <c r="N17" s="112"/>
    </row>
    <row r="18" spans="1:14" ht="27.75" customHeight="1">
      <c r="A18" s="5">
        <v>12</v>
      </c>
      <c r="B18" s="187" t="s">
        <v>107</v>
      </c>
      <c r="C18" s="188" t="s">
        <v>128</v>
      </c>
      <c r="D18" s="44">
        <v>8</v>
      </c>
      <c r="E18" s="45">
        <v>7.6</v>
      </c>
      <c r="F18" s="44">
        <v>6.2</v>
      </c>
      <c r="G18" s="44">
        <v>7.7</v>
      </c>
      <c r="H18" s="108">
        <f t="shared" si="2"/>
        <v>7.1</v>
      </c>
      <c r="I18" s="61" t="str">
        <f t="shared" si="0"/>
        <v>Kh¸</v>
      </c>
      <c r="J18" s="163">
        <v>8.5</v>
      </c>
      <c r="K18" s="194" t="str">
        <f t="shared" si="1"/>
        <v>Tèt</v>
      </c>
      <c r="L18" s="128"/>
      <c r="N18" s="112"/>
    </row>
    <row r="19" spans="1:14" ht="27.75" customHeight="1">
      <c r="A19" s="5">
        <v>13</v>
      </c>
      <c r="B19" s="187" t="s">
        <v>130</v>
      </c>
      <c r="C19" s="188" t="s">
        <v>226</v>
      </c>
      <c r="D19" s="44">
        <v>7.6</v>
      </c>
      <c r="E19" s="45">
        <v>7.3</v>
      </c>
      <c r="F19" s="44">
        <v>6.2</v>
      </c>
      <c r="G19" s="44">
        <v>6.7</v>
      </c>
      <c r="H19" s="108">
        <f t="shared" si="2"/>
        <v>6.7700000000000005</v>
      </c>
      <c r="I19" s="61" t="str">
        <f t="shared" si="0"/>
        <v>TB.Kh¸</v>
      </c>
      <c r="J19" s="163">
        <v>8.1</v>
      </c>
      <c r="K19" s="194" t="str">
        <f t="shared" si="1"/>
        <v>Tèt</v>
      </c>
      <c r="L19" s="128"/>
      <c r="N19" s="112"/>
    </row>
    <row r="20" spans="1:14" ht="27.75" customHeight="1">
      <c r="A20" s="5">
        <v>14</v>
      </c>
      <c r="B20" s="187" t="s">
        <v>111</v>
      </c>
      <c r="C20" s="188" t="s">
        <v>282</v>
      </c>
      <c r="D20" s="44">
        <v>7.6</v>
      </c>
      <c r="E20" s="45">
        <v>7.7</v>
      </c>
      <c r="F20" s="44">
        <v>7</v>
      </c>
      <c r="G20" s="44">
        <v>8.4</v>
      </c>
      <c r="H20" s="108">
        <f t="shared" si="2"/>
        <v>7.55</v>
      </c>
      <c r="I20" s="61" t="str">
        <f t="shared" si="0"/>
        <v>Kh¸</v>
      </c>
      <c r="J20" s="163">
        <v>8.3</v>
      </c>
      <c r="K20" s="194" t="str">
        <f t="shared" si="1"/>
        <v>Tèt</v>
      </c>
      <c r="L20" s="128"/>
      <c r="N20" s="112"/>
    </row>
    <row r="21" spans="1:14" ht="27.75" customHeight="1">
      <c r="A21" s="5">
        <v>15</v>
      </c>
      <c r="B21" s="187" t="s">
        <v>111</v>
      </c>
      <c r="C21" s="188" t="s">
        <v>283</v>
      </c>
      <c r="D21" s="44">
        <v>8</v>
      </c>
      <c r="E21" s="45">
        <v>7.7</v>
      </c>
      <c r="F21" s="44">
        <v>6.2</v>
      </c>
      <c r="G21" s="44">
        <v>7.4</v>
      </c>
      <c r="H21" s="108">
        <f t="shared" si="2"/>
        <v>7.07</v>
      </c>
      <c r="I21" s="61" t="str">
        <f t="shared" si="0"/>
        <v>Kh¸</v>
      </c>
      <c r="J21" s="163">
        <v>8.3</v>
      </c>
      <c r="K21" s="194" t="str">
        <f t="shared" si="1"/>
        <v>Tèt</v>
      </c>
      <c r="L21" s="128"/>
      <c r="N21" s="112"/>
    </row>
    <row r="22" spans="1:14" ht="27.75" customHeight="1">
      <c r="A22" s="5">
        <v>16</v>
      </c>
      <c r="B22" s="187" t="s">
        <v>284</v>
      </c>
      <c r="C22" s="188" t="s">
        <v>285</v>
      </c>
      <c r="D22" s="44">
        <v>6.8</v>
      </c>
      <c r="E22" s="157"/>
      <c r="F22" s="44">
        <v>5.5</v>
      </c>
      <c r="G22" s="78"/>
      <c r="H22" s="108">
        <f t="shared" si="2"/>
        <v>2.88</v>
      </c>
      <c r="I22" s="61" t="str">
        <f t="shared" si="0"/>
        <v>KÐm</v>
      </c>
      <c r="J22" s="163">
        <v>5.5</v>
      </c>
      <c r="K22" s="194" t="str">
        <f t="shared" si="1"/>
        <v>Trung b×nh</v>
      </c>
      <c r="L22" s="128" t="s">
        <v>403</v>
      </c>
      <c r="N22" s="112"/>
    </row>
    <row r="23" spans="1:14" ht="27.75" customHeight="1">
      <c r="A23" s="5">
        <v>17</v>
      </c>
      <c r="B23" s="187" t="s">
        <v>286</v>
      </c>
      <c r="C23" s="188" t="s">
        <v>287</v>
      </c>
      <c r="D23" s="44">
        <v>7.6</v>
      </c>
      <c r="E23" s="45">
        <v>7.6</v>
      </c>
      <c r="F23" s="44">
        <v>6.6</v>
      </c>
      <c r="G23" s="44">
        <v>6.1</v>
      </c>
      <c r="H23" s="108">
        <f t="shared" si="2"/>
        <v>6.9</v>
      </c>
      <c r="I23" s="61" t="str">
        <f t="shared" si="0"/>
        <v>TB.Kh¸</v>
      </c>
      <c r="J23" s="163">
        <v>8.1</v>
      </c>
      <c r="K23" s="194" t="str">
        <f t="shared" si="1"/>
        <v>Tèt</v>
      </c>
      <c r="L23" s="128"/>
      <c r="N23" s="112"/>
    </row>
    <row r="24" spans="1:14" ht="27.75" customHeight="1">
      <c r="A24" s="5">
        <v>18</v>
      </c>
      <c r="B24" s="185" t="s">
        <v>278</v>
      </c>
      <c r="C24" s="186" t="s">
        <v>108</v>
      </c>
      <c r="D24" s="44">
        <v>6.2</v>
      </c>
      <c r="E24" s="157"/>
      <c r="F24" s="44">
        <v>5</v>
      </c>
      <c r="G24" s="78"/>
      <c r="H24" s="108">
        <f t="shared" si="2"/>
        <v>2.62</v>
      </c>
      <c r="I24" s="61" t="str">
        <f t="shared" si="0"/>
        <v>KÐm</v>
      </c>
      <c r="J24" s="163">
        <v>5.5</v>
      </c>
      <c r="K24" s="194" t="str">
        <f t="shared" si="1"/>
        <v>Trung b×nh</v>
      </c>
      <c r="L24" s="128" t="s">
        <v>403</v>
      </c>
      <c r="N24" s="112"/>
    </row>
    <row r="25" spans="1:14" ht="27.75" customHeight="1">
      <c r="A25" s="5">
        <v>19</v>
      </c>
      <c r="B25" s="187" t="s">
        <v>117</v>
      </c>
      <c r="C25" s="188" t="s">
        <v>288</v>
      </c>
      <c r="D25" s="44">
        <v>8</v>
      </c>
      <c r="E25" s="45">
        <v>7.6</v>
      </c>
      <c r="F25" s="44">
        <v>6.5</v>
      </c>
      <c r="G25" s="44">
        <v>8.4</v>
      </c>
      <c r="H25" s="108">
        <f t="shared" si="2"/>
        <v>7.359999999999999</v>
      </c>
      <c r="I25" s="61" t="str">
        <f t="shared" si="0"/>
        <v>Kh¸</v>
      </c>
      <c r="J25" s="163">
        <v>8.5</v>
      </c>
      <c r="K25" s="194" t="str">
        <f t="shared" si="1"/>
        <v>Tèt</v>
      </c>
      <c r="L25" s="128"/>
      <c r="N25" s="112"/>
    </row>
    <row r="26" spans="1:14" ht="27.75" customHeight="1">
      <c r="A26" s="5">
        <v>20</v>
      </c>
      <c r="B26" s="187" t="s">
        <v>289</v>
      </c>
      <c r="C26" s="188" t="s">
        <v>100</v>
      </c>
      <c r="D26" s="44">
        <v>8</v>
      </c>
      <c r="E26" s="45">
        <v>7.6</v>
      </c>
      <c r="F26" s="44">
        <v>6.6</v>
      </c>
      <c r="G26" s="44">
        <v>7.4</v>
      </c>
      <c r="H26" s="108">
        <f t="shared" si="2"/>
        <v>7.2</v>
      </c>
      <c r="I26" s="61" t="str">
        <f t="shared" si="0"/>
        <v>Kh¸</v>
      </c>
      <c r="J26" s="163">
        <v>8</v>
      </c>
      <c r="K26" s="194" t="str">
        <f t="shared" si="1"/>
        <v>Tèt</v>
      </c>
      <c r="L26" s="128"/>
      <c r="N26" s="112"/>
    </row>
    <row r="27" spans="1:14" ht="27.75" customHeight="1">
      <c r="A27" s="5">
        <v>21</v>
      </c>
      <c r="B27" s="187" t="s">
        <v>290</v>
      </c>
      <c r="C27" s="188" t="s">
        <v>76</v>
      </c>
      <c r="D27" s="44">
        <v>8</v>
      </c>
      <c r="E27" s="45">
        <v>7.6</v>
      </c>
      <c r="F27" s="44">
        <v>7.2</v>
      </c>
      <c r="G27" s="44">
        <v>8.1</v>
      </c>
      <c r="H27" s="108">
        <f t="shared" si="2"/>
        <v>7.58</v>
      </c>
      <c r="I27" s="61" t="str">
        <f t="shared" si="0"/>
        <v>Kh¸</v>
      </c>
      <c r="J27" s="163">
        <v>9.3</v>
      </c>
      <c r="K27" s="194" t="str">
        <f t="shared" si="1"/>
        <v>XuÊt s¾c</v>
      </c>
      <c r="L27" s="128"/>
      <c r="N27" s="112"/>
    </row>
    <row r="28" spans="1:14" ht="27.75" customHeight="1">
      <c r="A28" s="5">
        <v>22</v>
      </c>
      <c r="B28" s="189" t="s">
        <v>291</v>
      </c>
      <c r="C28" s="190" t="s">
        <v>292</v>
      </c>
      <c r="D28" s="44">
        <v>6.2</v>
      </c>
      <c r="E28" s="45">
        <v>6.4</v>
      </c>
      <c r="F28" s="44">
        <v>5.2</v>
      </c>
      <c r="G28" s="44">
        <v>5.9</v>
      </c>
      <c r="H28" s="108">
        <f t="shared" si="2"/>
        <v>5.8</v>
      </c>
      <c r="I28" s="61" t="str">
        <f t="shared" si="0"/>
        <v>Trung b×nh</v>
      </c>
      <c r="J28" s="163">
        <v>7.5</v>
      </c>
      <c r="K28" s="194" t="str">
        <f t="shared" si="1"/>
        <v>Kh¸</v>
      </c>
      <c r="L28" s="128"/>
      <c r="N28" s="112"/>
    </row>
    <row r="29" spans="1:14" ht="27.75" customHeight="1">
      <c r="A29" s="56">
        <v>23</v>
      </c>
      <c r="B29" s="191" t="s">
        <v>293</v>
      </c>
      <c r="C29" s="192" t="s">
        <v>294</v>
      </c>
      <c r="D29" s="38">
        <v>8</v>
      </c>
      <c r="E29" s="51">
        <v>7.4</v>
      </c>
      <c r="F29" s="38">
        <v>6.3</v>
      </c>
      <c r="G29" s="219"/>
      <c r="H29" s="109">
        <f t="shared" si="2"/>
        <v>5.540000000000001</v>
      </c>
      <c r="I29" s="62" t="str">
        <f t="shared" si="0"/>
        <v>Trung b×nh</v>
      </c>
      <c r="J29" s="164">
        <v>7.5</v>
      </c>
      <c r="K29" s="195" t="str">
        <f t="shared" si="1"/>
        <v>Kh¸</v>
      </c>
      <c r="L29" s="129" t="s">
        <v>404</v>
      </c>
      <c r="N29" s="112"/>
    </row>
    <row r="30" spans="1:14" ht="27.75" customHeight="1">
      <c r="A30" s="64">
        <v>24</v>
      </c>
      <c r="B30" s="217" t="s">
        <v>107</v>
      </c>
      <c r="C30" s="218" t="s">
        <v>295</v>
      </c>
      <c r="D30" s="46">
        <v>8</v>
      </c>
      <c r="E30" s="111">
        <v>7.6</v>
      </c>
      <c r="F30" s="46">
        <v>6.8</v>
      </c>
      <c r="G30" s="46">
        <v>7.4</v>
      </c>
      <c r="H30" s="110">
        <f t="shared" si="2"/>
        <v>7.279999999999999</v>
      </c>
      <c r="I30" s="65" t="str">
        <f t="shared" si="0"/>
        <v>Kh¸</v>
      </c>
      <c r="J30" s="211">
        <v>8.3</v>
      </c>
      <c r="K30" s="212" t="str">
        <f t="shared" si="1"/>
        <v>Tèt</v>
      </c>
      <c r="L30" s="130"/>
      <c r="N30" s="112"/>
    </row>
    <row r="31" spans="1:14" ht="27.75" customHeight="1">
      <c r="A31" s="5">
        <v>25</v>
      </c>
      <c r="B31" s="187" t="s">
        <v>296</v>
      </c>
      <c r="C31" s="188" t="s">
        <v>124</v>
      </c>
      <c r="D31" s="66"/>
      <c r="E31" s="157"/>
      <c r="F31" s="66"/>
      <c r="G31" s="78"/>
      <c r="H31" s="108">
        <f t="shared" si="2"/>
        <v>0</v>
      </c>
      <c r="I31" s="61" t="str">
        <f t="shared" si="0"/>
        <v>KÐm</v>
      </c>
      <c r="J31" s="163">
        <v>4.5</v>
      </c>
      <c r="K31" s="194" t="str">
        <f t="shared" si="1"/>
        <v>YÕu</v>
      </c>
      <c r="L31" s="128" t="s">
        <v>405</v>
      </c>
      <c r="N31" s="112"/>
    </row>
    <row r="32" spans="1:14" ht="27.75" customHeight="1">
      <c r="A32" s="5">
        <v>26</v>
      </c>
      <c r="B32" s="187" t="s">
        <v>297</v>
      </c>
      <c r="C32" s="188" t="s">
        <v>93</v>
      </c>
      <c r="D32" s="44">
        <v>8</v>
      </c>
      <c r="E32" s="45">
        <v>7.7</v>
      </c>
      <c r="F32" s="44">
        <v>7.6</v>
      </c>
      <c r="G32" s="44">
        <v>8.4</v>
      </c>
      <c r="H32" s="108">
        <f t="shared" si="2"/>
        <v>7.83</v>
      </c>
      <c r="I32" s="61" t="str">
        <f t="shared" si="0"/>
        <v>Kh¸</v>
      </c>
      <c r="J32" s="163">
        <v>9</v>
      </c>
      <c r="K32" s="194" t="str">
        <f t="shared" si="1"/>
        <v>XuÊt s¾c</v>
      </c>
      <c r="L32" s="128"/>
      <c r="N32" s="112"/>
    </row>
    <row r="33" spans="1:14" ht="27.75" customHeight="1">
      <c r="A33" s="5">
        <v>27</v>
      </c>
      <c r="B33" s="187" t="s">
        <v>80</v>
      </c>
      <c r="C33" s="188" t="s">
        <v>95</v>
      </c>
      <c r="D33" s="44">
        <v>7.2</v>
      </c>
      <c r="E33" s="45">
        <v>6.6</v>
      </c>
      <c r="F33" s="66"/>
      <c r="G33" s="44">
        <v>5.3</v>
      </c>
      <c r="H33" s="108">
        <f t="shared" si="2"/>
        <v>3.7599999999999993</v>
      </c>
      <c r="I33" s="61" t="str">
        <f t="shared" si="0"/>
        <v>KÐm</v>
      </c>
      <c r="J33" s="163">
        <v>6.5</v>
      </c>
      <c r="K33" s="194" t="str">
        <f t="shared" si="1"/>
        <v>TB.Kh¸</v>
      </c>
      <c r="L33" s="128" t="s">
        <v>406</v>
      </c>
      <c r="N33" s="112"/>
    </row>
    <row r="34" spans="1:14" ht="27.75" customHeight="1">
      <c r="A34" s="5">
        <v>28</v>
      </c>
      <c r="B34" s="187" t="s">
        <v>86</v>
      </c>
      <c r="C34" s="188" t="s">
        <v>298</v>
      </c>
      <c r="D34" s="44">
        <v>5</v>
      </c>
      <c r="E34" s="45">
        <v>7.6</v>
      </c>
      <c r="F34" s="44">
        <v>5.9</v>
      </c>
      <c r="G34" s="44">
        <v>6.7</v>
      </c>
      <c r="H34" s="108">
        <f t="shared" si="2"/>
        <v>6.4799999999999995</v>
      </c>
      <c r="I34" s="61" t="str">
        <f t="shared" si="0"/>
        <v>TB.Kh¸</v>
      </c>
      <c r="J34" s="163">
        <v>8</v>
      </c>
      <c r="K34" s="194" t="str">
        <f t="shared" si="1"/>
        <v>Tèt</v>
      </c>
      <c r="L34" s="128"/>
      <c r="N34" s="112"/>
    </row>
    <row r="35" spans="1:14" ht="27.75" customHeight="1">
      <c r="A35" s="5">
        <v>29</v>
      </c>
      <c r="B35" s="185" t="s">
        <v>125</v>
      </c>
      <c r="C35" s="186" t="s">
        <v>299</v>
      </c>
      <c r="D35" s="44">
        <v>7</v>
      </c>
      <c r="E35" s="45">
        <v>7</v>
      </c>
      <c r="F35" s="44">
        <v>5.7</v>
      </c>
      <c r="G35" s="44">
        <v>7.4</v>
      </c>
      <c r="H35" s="108">
        <f t="shared" si="2"/>
        <v>6.56</v>
      </c>
      <c r="I35" s="61" t="str">
        <f t="shared" si="0"/>
        <v>TB.Kh¸</v>
      </c>
      <c r="J35" s="163">
        <v>8</v>
      </c>
      <c r="K35" s="194" t="str">
        <f t="shared" si="1"/>
        <v>Tèt</v>
      </c>
      <c r="L35" s="128"/>
      <c r="N35" s="112"/>
    </row>
    <row r="36" spans="1:14" ht="27.75" customHeight="1">
      <c r="A36" s="5">
        <v>30</v>
      </c>
      <c r="B36" s="187" t="s">
        <v>300</v>
      </c>
      <c r="C36" s="188" t="s">
        <v>241</v>
      </c>
      <c r="D36" s="44">
        <v>7.6</v>
      </c>
      <c r="E36" s="45">
        <v>7.7</v>
      </c>
      <c r="F36" s="44">
        <v>7.3</v>
      </c>
      <c r="G36" s="78"/>
      <c r="H36" s="108">
        <f t="shared" si="2"/>
        <v>5.99</v>
      </c>
      <c r="I36" s="61" t="str">
        <f t="shared" si="0"/>
        <v>TB.Kh¸</v>
      </c>
      <c r="J36" s="163">
        <v>7.5</v>
      </c>
      <c r="K36" s="194" t="str">
        <f t="shared" si="1"/>
        <v>Kh¸</v>
      </c>
      <c r="L36" s="128" t="s">
        <v>340</v>
      </c>
      <c r="N36" s="112"/>
    </row>
    <row r="37" spans="1:14" ht="27.75" customHeight="1">
      <c r="A37" s="5">
        <v>31</v>
      </c>
      <c r="B37" s="187" t="s">
        <v>301</v>
      </c>
      <c r="C37" s="188" t="s">
        <v>241</v>
      </c>
      <c r="D37" s="44">
        <v>8</v>
      </c>
      <c r="E37" s="45">
        <v>8.2</v>
      </c>
      <c r="F37" s="44">
        <v>7.2</v>
      </c>
      <c r="G37" s="44">
        <v>8.4</v>
      </c>
      <c r="H37" s="108">
        <f t="shared" si="2"/>
        <v>7.8199999999999985</v>
      </c>
      <c r="I37" s="61" t="str">
        <f t="shared" si="0"/>
        <v>Kh¸</v>
      </c>
      <c r="J37" s="163">
        <v>9.3</v>
      </c>
      <c r="K37" s="194" t="str">
        <f t="shared" si="1"/>
        <v>XuÊt s¾c</v>
      </c>
      <c r="L37" s="128"/>
      <c r="N37" s="112"/>
    </row>
    <row r="38" spans="1:14" ht="27.75" customHeight="1">
      <c r="A38" s="5">
        <v>32</v>
      </c>
      <c r="B38" s="187" t="s">
        <v>302</v>
      </c>
      <c r="C38" s="188" t="s">
        <v>303</v>
      </c>
      <c r="D38" s="44">
        <v>6.8</v>
      </c>
      <c r="E38" s="45">
        <v>8.2</v>
      </c>
      <c r="F38" s="44">
        <v>7.2</v>
      </c>
      <c r="G38" s="44">
        <v>8.1</v>
      </c>
      <c r="H38" s="108">
        <f t="shared" si="2"/>
        <v>7.640000000000001</v>
      </c>
      <c r="I38" s="61" t="str">
        <f t="shared" si="0"/>
        <v>Kh¸</v>
      </c>
      <c r="J38" s="163">
        <v>8</v>
      </c>
      <c r="K38" s="194" t="str">
        <f t="shared" si="1"/>
        <v>Tèt</v>
      </c>
      <c r="L38" s="128"/>
      <c r="N38" s="112"/>
    </row>
    <row r="39" spans="1:14" ht="27.75" customHeight="1">
      <c r="A39" s="5">
        <v>33</v>
      </c>
      <c r="B39" s="187" t="s">
        <v>78</v>
      </c>
      <c r="C39" s="188" t="s">
        <v>304</v>
      </c>
      <c r="D39" s="66"/>
      <c r="E39" s="45">
        <v>7.2</v>
      </c>
      <c r="F39" s="66"/>
      <c r="G39" s="59"/>
      <c r="H39" s="108">
        <f t="shared" si="2"/>
        <v>2.16</v>
      </c>
      <c r="I39" s="61" t="str">
        <f t="shared" si="0"/>
        <v>KÐm</v>
      </c>
      <c r="J39" s="163">
        <v>4</v>
      </c>
      <c r="K39" s="194" t="str">
        <f t="shared" si="1"/>
        <v>YÕu</v>
      </c>
      <c r="L39" s="128" t="s">
        <v>407</v>
      </c>
      <c r="N39" s="112"/>
    </row>
    <row r="40" spans="1:14" ht="27.75" customHeight="1">
      <c r="A40" s="56">
        <v>34</v>
      </c>
      <c r="B40" s="191" t="s">
        <v>305</v>
      </c>
      <c r="C40" s="192" t="s">
        <v>64</v>
      </c>
      <c r="D40" s="38">
        <v>8</v>
      </c>
      <c r="E40" s="51">
        <v>7.6</v>
      </c>
      <c r="F40" s="38">
        <v>6.3</v>
      </c>
      <c r="G40" s="38">
        <v>8.4</v>
      </c>
      <c r="H40" s="109">
        <f t="shared" si="2"/>
        <v>7.279999999999999</v>
      </c>
      <c r="I40" s="62" t="str">
        <f t="shared" si="0"/>
        <v>Kh¸</v>
      </c>
      <c r="J40" s="164">
        <v>8</v>
      </c>
      <c r="K40" s="195" t="str">
        <f t="shared" si="1"/>
        <v>Tèt</v>
      </c>
      <c r="L40" s="129"/>
      <c r="N40" s="112"/>
    </row>
    <row r="41" spans="1:14" ht="22.5" customHeight="1">
      <c r="A41" s="25" t="s">
        <v>77</v>
      </c>
      <c r="B41" s="57"/>
      <c r="C41" s="63" t="s">
        <v>416</v>
      </c>
      <c r="D41" s="35"/>
      <c r="E41" s="35"/>
      <c r="F41" s="57"/>
      <c r="G41" s="63" t="s">
        <v>417</v>
      </c>
      <c r="I41" s="35"/>
      <c r="J41" s="58"/>
      <c r="K41" s="158" t="s">
        <v>418</v>
      </c>
      <c r="M41" s="160"/>
      <c r="N41" s="112"/>
    </row>
    <row r="42" spans="1:14" ht="22.5" customHeight="1">
      <c r="A42" s="25"/>
      <c r="B42" s="57"/>
      <c r="C42" s="159" t="s">
        <v>419</v>
      </c>
      <c r="D42" s="35"/>
      <c r="E42" s="35"/>
      <c r="F42" s="57"/>
      <c r="G42" s="161" t="s">
        <v>415</v>
      </c>
      <c r="I42" s="35"/>
      <c r="J42" s="58"/>
      <c r="K42" s="57"/>
      <c r="L42" s="161"/>
      <c r="M42" s="160"/>
      <c r="N42" s="112"/>
    </row>
    <row r="43" spans="1:15" ht="22.5" customHeight="1">
      <c r="A43" s="25"/>
      <c r="C43" s="63"/>
      <c r="D43" s="3"/>
      <c r="E43" s="3"/>
      <c r="G43" s="63"/>
      <c r="H43" s="55"/>
      <c r="I43" s="247" t="s">
        <v>382</v>
      </c>
      <c r="J43" s="247"/>
      <c r="K43" s="247"/>
      <c r="L43" s="247"/>
      <c r="M43" s="42"/>
      <c r="O43" s="41"/>
    </row>
    <row r="44" spans="1:13" ht="17.25">
      <c r="A44" s="230" t="s">
        <v>3</v>
      </c>
      <c r="B44" s="230"/>
      <c r="C44" s="230"/>
      <c r="D44" s="230" t="s">
        <v>409</v>
      </c>
      <c r="E44" s="230"/>
      <c r="F44" s="230"/>
      <c r="G44" s="230"/>
      <c r="H44" s="230"/>
      <c r="I44" s="230"/>
      <c r="J44" s="230" t="s">
        <v>7</v>
      </c>
      <c r="K44" s="230"/>
      <c r="L44" s="230"/>
      <c r="M44" s="43"/>
    </row>
    <row r="45" spans="6:9" ht="15.75">
      <c r="F45" s="29"/>
      <c r="G45" s="216"/>
      <c r="H45" s="216"/>
      <c r="I45" s="3"/>
    </row>
    <row r="48" spans="1:13" ht="15.75">
      <c r="A48" s="223" t="s">
        <v>47</v>
      </c>
      <c r="B48" s="223"/>
      <c r="C48" s="223"/>
      <c r="D48" s="223" t="s">
        <v>6</v>
      </c>
      <c r="E48" s="223"/>
      <c r="F48" s="223"/>
      <c r="G48" s="223"/>
      <c r="H48" s="223"/>
      <c r="I48" s="223"/>
      <c r="J48" s="223" t="s">
        <v>48</v>
      </c>
      <c r="K48" s="223"/>
      <c r="L48" s="223"/>
      <c r="M48" s="215"/>
    </row>
    <row r="49" spans="1:12" ht="15">
      <c r="A49" s="132" t="s">
        <v>352</v>
      </c>
      <c r="B49" s="133"/>
      <c r="C49" s="132" t="s">
        <v>353</v>
      </c>
      <c r="D49" s="35"/>
      <c r="I49" s="132"/>
      <c r="J49" s="132"/>
      <c r="K49" s="132"/>
      <c r="L49" s="114"/>
    </row>
    <row r="50" spans="1:12" ht="15">
      <c r="A50" s="132" t="s">
        <v>245</v>
      </c>
      <c r="C50" s="132" t="s">
        <v>354</v>
      </c>
      <c r="D50" s="35"/>
      <c r="L50" s="7"/>
    </row>
    <row r="51" spans="1:4" ht="14.25">
      <c r="A51" s="35"/>
      <c r="C51" s="27"/>
      <c r="D51" s="27"/>
    </row>
    <row r="52" spans="8:12" ht="12.75">
      <c r="H52" s="3"/>
      <c r="I52" s="3"/>
      <c r="J52" s="3"/>
      <c r="K52" s="3"/>
      <c r="L52" s="3"/>
    </row>
    <row r="53" ht="14.25">
      <c r="A53" s="27"/>
    </row>
  </sheetData>
  <mergeCells count="18">
    <mergeCell ref="A1:G1"/>
    <mergeCell ref="H1:L1"/>
    <mergeCell ref="A2:L2"/>
    <mergeCell ref="A4:L4"/>
    <mergeCell ref="I43:L43"/>
    <mergeCell ref="B5:C6"/>
    <mergeCell ref="I5:I6"/>
    <mergeCell ref="A5:A6"/>
    <mergeCell ref="H5:H6"/>
    <mergeCell ref="L5:L6"/>
    <mergeCell ref="J5:J6"/>
    <mergeCell ref="K5:K6"/>
    <mergeCell ref="A48:C48"/>
    <mergeCell ref="D44:I44"/>
    <mergeCell ref="D48:I48"/>
    <mergeCell ref="J44:L44"/>
    <mergeCell ref="J48:L48"/>
    <mergeCell ref="A44:C44"/>
  </mergeCells>
  <printOptions/>
  <pageMargins left="0.47" right="0.4" top="0.43" bottom="0.37" header="0.44" footer="0.3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L16" sqref="L16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9" width="4.7109375" style="0" customWidth="1"/>
    <col min="10" max="10" width="5.7109375" style="0" customWidth="1"/>
    <col min="11" max="11" width="11.00390625" style="0" customWidth="1"/>
    <col min="12" max="12" width="8.28125" style="0" customWidth="1"/>
    <col min="13" max="13" width="14.28125" style="0" customWidth="1"/>
    <col min="14" max="14" width="39.140625" style="0" customWidth="1"/>
  </cols>
  <sheetData>
    <row r="1" spans="1:14" ht="51.75" customHeight="1">
      <c r="A1" s="254" t="s">
        <v>385</v>
      </c>
      <c r="B1" s="232"/>
      <c r="C1" s="232"/>
      <c r="D1" s="232"/>
      <c r="E1" s="232"/>
      <c r="F1" s="232"/>
      <c r="G1" s="232"/>
      <c r="H1" s="232"/>
      <c r="I1" s="232"/>
      <c r="J1" s="256" t="s">
        <v>386</v>
      </c>
      <c r="K1" s="257"/>
      <c r="L1" s="257"/>
      <c r="M1" s="257"/>
      <c r="N1" s="257"/>
    </row>
    <row r="2" spans="1:14" ht="43.5" customHeight="1">
      <c r="A2" s="234" t="s">
        <v>374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6.5">
      <c r="A3" s="259" t="s">
        <v>387</v>
      </c>
      <c r="B3" s="259"/>
      <c r="C3" s="259"/>
      <c r="D3" s="259"/>
      <c r="E3" s="259"/>
      <c r="F3" s="104"/>
      <c r="G3" s="104"/>
      <c r="H3" s="104"/>
      <c r="I3" s="104"/>
      <c r="J3" s="259" t="s">
        <v>375</v>
      </c>
      <c r="K3" s="259"/>
      <c r="L3" s="259"/>
      <c r="M3" s="259"/>
      <c r="N3" s="259"/>
    </row>
    <row r="4" spans="1:14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ht="27.75" customHeight="1">
      <c r="A5" s="239" t="s">
        <v>0</v>
      </c>
      <c r="B5" s="261" t="s">
        <v>376</v>
      </c>
      <c r="C5" s="262"/>
      <c r="D5" s="93" t="s">
        <v>15</v>
      </c>
      <c r="E5" s="93" t="s">
        <v>16</v>
      </c>
      <c r="F5" s="93" t="s">
        <v>17</v>
      </c>
      <c r="G5" s="93" t="s">
        <v>18</v>
      </c>
      <c r="H5" s="91" t="s">
        <v>19</v>
      </c>
      <c r="I5" s="91" t="s">
        <v>20</v>
      </c>
      <c r="J5" s="252" t="s">
        <v>377</v>
      </c>
      <c r="K5" s="241" t="s">
        <v>378</v>
      </c>
      <c r="L5" s="241" t="s">
        <v>379</v>
      </c>
      <c r="M5" s="241" t="s">
        <v>380</v>
      </c>
      <c r="N5" s="242" t="s">
        <v>2</v>
      </c>
    </row>
    <row r="6" spans="1:14" ht="18.75" customHeight="1">
      <c r="A6" s="239"/>
      <c r="B6" s="263"/>
      <c r="C6" s="264"/>
      <c r="D6" s="11">
        <v>2</v>
      </c>
      <c r="E6" s="11">
        <v>2</v>
      </c>
      <c r="F6" s="11">
        <v>4</v>
      </c>
      <c r="G6" s="12">
        <v>1</v>
      </c>
      <c r="H6" s="12">
        <v>3</v>
      </c>
      <c r="I6" s="12">
        <v>4</v>
      </c>
      <c r="J6" s="258"/>
      <c r="K6" s="240"/>
      <c r="L6" s="240"/>
      <c r="M6" s="241"/>
      <c r="N6" s="242"/>
    </row>
    <row r="7" spans="1:14" ht="24" customHeight="1">
      <c r="A7" s="10">
        <v>1</v>
      </c>
      <c r="B7" s="150" t="s">
        <v>228</v>
      </c>
      <c r="C7" s="67" t="s">
        <v>85</v>
      </c>
      <c r="D7" s="83">
        <v>6.5</v>
      </c>
      <c r="E7" s="83">
        <v>7.5</v>
      </c>
      <c r="F7" s="84">
        <v>7.7</v>
      </c>
      <c r="G7" s="83">
        <v>6.4</v>
      </c>
      <c r="H7" s="83">
        <v>7.3</v>
      </c>
      <c r="I7" s="83">
        <v>7.3</v>
      </c>
      <c r="J7" s="16">
        <f>(D7*$D$6+E7*$E$6+F7*$F$6+G7*$G$6+H7*$H$6+I7*$I$6)/SUM($D$6:$I$6)</f>
        <v>7.26875</v>
      </c>
      <c r="K7" s="179" t="str">
        <f>IF(J7&lt;3,"KÐm",IF(J7&lt;5,"YÕu",IF(J7&lt;6,"Trung b×nh",IF(J7&lt;7,"TB.Kh¸",IF(J7&lt;8,"Kh¸","Giái")))))</f>
        <v>Kh¸</v>
      </c>
      <c r="L7" s="177">
        <v>8.5</v>
      </c>
      <c r="M7" s="181" t="str">
        <f>IF(L7&lt;5,"YÕu",IF(L7&lt;6,"Trung b×nh",IF(L7&lt;7,"TB.Kh¸",IF(L7&lt;8,"Kh¸",IF(L7&lt;9,"Tèt","XuÊt s¾c")))))</f>
        <v>Tèt</v>
      </c>
      <c r="N7" s="13"/>
    </row>
    <row r="8" spans="1:14" ht="24" customHeight="1">
      <c r="A8" s="5">
        <v>2</v>
      </c>
      <c r="B8" s="125" t="s">
        <v>126</v>
      </c>
      <c r="C8" s="68" t="s">
        <v>108</v>
      </c>
      <c r="D8" s="174"/>
      <c r="E8" s="174"/>
      <c r="F8" s="87">
        <v>6.3</v>
      </c>
      <c r="G8" s="174"/>
      <c r="H8" s="86">
        <v>7</v>
      </c>
      <c r="I8" s="174"/>
      <c r="J8" s="17">
        <f>(D8*$D$6+E8*$E$6+F8*$F$6+G8*$G$6+H8*$H$6+I8*$I$6)/SUM($D$6:$I$6)</f>
        <v>2.8875</v>
      </c>
      <c r="K8" s="180" t="str">
        <f>IF(J8&lt;3,"KÐm",IF(J8&lt;5,"YÕu",IF(J8&lt;6,"Trung b×nh",IF(J8&lt;7,"TB.Kh¸",IF(J8&lt;8,"Kh¸","Giái")))))</f>
        <v>KÐm</v>
      </c>
      <c r="L8" s="178">
        <v>7.5</v>
      </c>
      <c r="M8" s="182" t="str">
        <f>IF(L8&lt;5,"YÕu",IF(L8&lt;6,"Trung b×nh",IF(L8&lt;7,"TB.Kh¸",IF(L8&lt;8,"Kh¸",IF(L8&lt;9,"Giái","XuÊt s¾c")))))</f>
        <v>Kh¸</v>
      </c>
      <c r="N8" s="14" t="s">
        <v>393</v>
      </c>
    </row>
    <row r="9" spans="1:14" ht="24" customHeight="1">
      <c r="A9" s="5">
        <v>3</v>
      </c>
      <c r="B9" s="125" t="s">
        <v>280</v>
      </c>
      <c r="C9" s="68" t="s">
        <v>11</v>
      </c>
      <c r="D9" s="86">
        <v>6.4</v>
      </c>
      <c r="E9" s="86">
        <v>6.4</v>
      </c>
      <c r="F9" s="175"/>
      <c r="G9" s="86">
        <v>7.4</v>
      </c>
      <c r="H9" s="86">
        <v>7.5</v>
      </c>
      <c r="I9" s="86">
        <v>7.6</v>
      </c>
      <c r="J9" s="17">
        <f>(D9*$D$6+E9*$E$6+F9*$F$6+G9*$G$6+H9*$H$6+I9*$I$6)/SUM($D$6:$I$6)</f>
        <v>5.36875</v>
      </c>
      <c r="K9" s="180" t="str">
        <f>IF(J9&lt;3,"KÐm",IF(J9&lt;5,"YÕu",IF(J9&lt;6,"Trung b×nh",IF(J9&lt;7,"TB.Kh¸",IF(J9&lt;8,"Kh¸","Giái")))))</f>
        <v>Trung b×nh</v>
      </c>
      <c r="L9" s="178">
        <v>8</v>
      </c>
      <c r="M9" s="182" t="str">
        <f>IF(L9&lt;5,"YÕu",IF(L9&lt;6,"Trung b×nh",IF(L9&lt;7,"TB.Kh¸",IF(L9&lt;8,"Kh¸",IF(L9&lt;9,"Giái","XuÊt s¾c")))))</f>
        <v>Giái</v>
      </c>
      <c r="N9" s="14" t="s">
        <v>247</v>
      </c>
    </row>
    <row r="10" spans="1:14" ht="24" customHeight="1">
      <c r="A10" s="5">
        <v>4</v>
      </c>
      <c r="B10" s="125" t="s">
        <v>329</v>
      </c>
      <c r="C10" s="68" t="s">
        <v>40</v>
      </c>
      <c r="D10" s="86">
        <v>6.7</v>
      </c>
      <c r="E10" s="86">
        <v>6.6</v>
      </c>
      <c r="F10" s="87">
        <v>7.2</v>
      </c>
      <c r="G10" s="86">
        <v>6.4</v>
      </c>
      <c r="H10" s="86">
        <v>7.7</v>
      </c>
      <c r="I10" s="86">
        <v>7.2</v>
      </c>
      <c r="J10" s="17">
        <f>(D10*$D$6+E10*$E$6+F10*$F$6+G10*$G$6+H10*$H$6+I10*$I$6)/SUM($D$6:$I$6)</f>
        <v>7.10625</v>
      </c>
      <c r="K10" s="180" t="str">
        <f>IF(J10&lt;3,"KÐm",IF(J10&lt;5,"YÕu",IF(J10&lt;6,"Trung b×nh",IF(J10&lt;7,"TB.Kh¸",IF(J10&lt;8,"Kh¸","Giái")))))</f>
        <v>Kh¸</v>
      </c>
      <c r="L10" s="178">
        <v>8.5</v>
      </c>
      <c r="M10" s="182" t="str">
        <f>IF(L10&lt;5,"YÕu",IF(L10&lt;6,"Trung b×nh",IF(L10&lt;7,"TB.Kh¸",IF(L10&lt;8,"Kh¸",IF(L10&lt;9,"Giái","XuÊt s¾c")))))</f>
        <v>Giái</v>
      </c>
      <c r="N10" s="14"/>
    </row>
    <row r="11" spans="1:14" ht="24" customHeight="1">
      <c r="A11" s="5">
        <v>5</v>
      </c>
      <c r="B11" s="125" t="s">
        <v>98</v>
      </c>
      <c r="C11" s="68" t="s">
        <v>330</v>
      </c>
      <c r="D11" s="86">
        <v>6.4</v>
      </c>
      <c r="E11" s="86">
        <v>6.6</v>
      </c>
      <c r="F11" s="87">
        <v>7</v>
      </c>
      <c r="G11" s="86">
        <v>7.4</v>
      </c>
      <c r="H11" s="86">
        <v>7.5</v>
      </c>
      <c r="I11" s="86">
        <v>6.6</v>
      </c>
      <c r="J11" s="17">
        <f>(D11*$D$6+E11*$E$6+F11*$F$6+G11*$G$6+H11*$H$6+I11*$I$6)/SUM($D$6:$I$6)</f>
        <v>6.893750000000001</v>
      </c>
      <c r="K11" s="180" t="str">
        <f>IF(J11&lt;3,"KÐm",IF(J11&lt;5,"YÕu",IF(J11&lt;6,"Trung b×nh",IF(J11&lt;7,"TB.Kh¸",IF(J11&lt;8,"Kh¸","Giái")))))</f>
        <v>TB.Kh¸</v>
      </c>
      <c r="L11" s="178">
        <v>7</v>
      </c>
      <c r="M11" s="182" t="str">
        <f>IF(L11&lt;5,"YÕu",IF(L11&lt;6,"Trung b×nh",IF(L11&lt;7,"TB.Kh¸",IF(L11&lt;8,"Kh¸",IF(L11&lt;9,"Giái","XuÊt s¾c")))))</f>
        <v>Kh¸</v>
      </c>
      <c r="N11" s="14"/>
    </row>
    <row r="12" spans="1:14" ht="24" customHeight="1">
      <c r="A12" s="56">
        <v>6</v>
      </c>
      <c r="B12" s="152" t="s">
        <v>331</v>
      </c>
      <c r="C12" s="69" t="s">
        <v>277</v>
      </c>
      <c r="D12" s="167" t="s">
        <v>388</v>
      </c>
      <c r="E12" s="167" t="s">
        <v>388</v>
      </c>
      <c r="F12" s="167" t="s">
        <v>388</v>
      </c>
      <c r="G12" s="167" t="s">
        <v>388</v>
      </c>
      <c r="H12" s="167" t="s">
        <v>388</v>
      </c>
      <c r="I12" s="176"/>
      <c r="J12" s="168">
        <v>0</v>
      </c>
      <c r="K12" s="62"/>
      <c r="L12" s="169"/>
      <c r="M12" s="170"/>
      <c r="N12" s="171" t="s">
        <v>394</v>
      </c>
    </row>
    <row r="13" spans="1:15" ht="16.5">
      <c r="A13" s="25" t="s">
        <v>77</v>
      </c>
      <c r="C13" s="63" t="s">
        <v>381</v>
      </c>
      <c r="D13" s="3"/>
      <c r="E13" s="3"/>
      <c r="G13" s="63" t="s">
        <v>395</v>
      </c>
      <c r="H13" s="55"/>
      <c r="I13" s="55"/>
      <c r="J13" s="42"/>
      <c r="L13" s="63" t="s">
        <v>396</v>
      </c>
      <c r="M13" s="41"/>
      <c r="N13" s="63" t="s">
        <v>397</v>
      </c>
      <c r="O13" s="42"/>
    </row>
    <row r="14" spans="1:15" ht="16.5">
      <c r="A14" s="25"/>
      <c r="C14" s="63"/>
      <c r="D14" s="3"/>
      <c r="E14" s="3"/>
      <c r="F14" s="63"/>
      <c r="G14" s="55"/>
      <c r="H14" s="55"/>
      <c r="I14" s="55"/>
      <c r="J14" s="42"/>
      <c r="K14" s="42"/>
      <c r="M14" s="247" t="s">
        <v>382</v>
      </c>
      <c r="N14" s="247"/>
      <c r="O14" s="42"/>
    </row>
    <row r="15" spans="1:15" ht="17.25">
      <c r="A15" s="230" t="s">
        <v>3</v>
      </c>
      <c r="B15" s="230"/>
      <c r="C15" s="230"/>
      <c r="D15" s="230"/>
      <c r="E15" s="43"/>
      <c r="F15" s="230" t="s">
        <v>383</v>
      </c>
      <c r="G15" s="230"/>
      <c r="H15" s="230"/>
      <c r="I15" s="230"/>
      <c r="J15" s="230"/>
      <c r="K15" s="230"/>
      <c r="L15" s="230"/>
      <c r="M15" s="230" t="s">
        <v>7</v>
      </c>
      <c r="N15" s="230"/>
      <c r="O15" s="43"/>
    </row>
    <row r="16" spans="6:9" ht="15.75">
      <c r="F16" s="29"/>
      <c r="G16" s="28"/>
      <c r="H16" s="28"/>
      <c r="I16" s="28"/>
    </row>
    <row r="17" ht="12.75">
      <c r="I17" t="s">
        <v>384</v>
      </c>
    </row>
    <row r="20" spans="1:15" ht="18.75">
      <c r="A20" s="260" t="s">
        <v>47</v>
      </c>
      <c r="B20" s="260"/>
      <c r="C20" s="260"/>
      <c r="D20" s="260"/>
      <c r="E20" s="172"/>
      <c r="F20" s="260" t="s">
        <v>6</v>
      </c>
      <c r="G20" s="260"/>
      <c r="H20" s="260"/>
      <c r="I20" s="260"/>
      <c r="J20" s="260"/>
      <c r="K20" s="260"/>
      <c r="L20" s="260"/>
      <c r="M20" s="260" t="s">
        <v>48</v>
      </c>
      <c r="N20" s="260"/>
      <c r="O20" s="32"/>
    </row>
    <row r="21" spans="1:15" ht="18.75" customHeight="1">
      <c r="A21" s="35" t="s">
        <v>13</v>
      </c>
      <c r="C21" s="35" t="s">
        <v>14</v>
      </c>
      <c r="F21" s="35" t="s">
        <v>389</v>
      </c>
      <c r="G21" s="35"/>
      <c r="J21" s="35" t="s">
        <v>390</v>
      </c>
      <c r="L21" s="35" t="s">
        <v>391</v>
      </c>
      <c r="M21" s="35"/>
      <c r="N21" s="35" t="s">
        <v>392</v>
      </c>
      <c r="O21" s="41"/>
    </row>
    <row r="22" spans="4:12" ht="14.25">
      <c r="D22" s="173"/>
      <c r="J22" s="35"/>
      <c r="L22" s="35"/>
    </row>
    <row r="23" spans="6:10" ht="14.25">
      <c r="F23" s="35"/>
      <c r="J23" s="35"/>
    </row>
    <row r="24" ht="14.25">
      <c r="F24" s="35"/>
    </row>
  </sheetData>
  <mergeCells count="20">
    <mergeCell ref="M14:N14"/>
    <mergeCell ref="M15:N15"/>
    <mergeCell ref="M20:N20"/>
    <mergeCell ref="F15:L15"/>
    <mergeCell ref="F20:L20"/>
    <mergeCell ref="A15:D15"/>
    <mergeCell ref="A20:D20"/>
    <mergeCell ref="A4:N4"/>
    <mergeCell ref="A5:A6"/>
    <mergeCell ref="J5:J6"/>
    <mergeCell ref="K5:K6"/>
    <mergeCell ref="N5:N6"/>
    <mergeCell ref="B5:C6"/>
    <mergeCell ref="M5:M6"/>
    <mergeCell ref="L5:L6"/>
    <mergeCell ref="A1:I1"/>
    <mergeCell ref="J1:N1"/>
    <mergeCell ref="A2:N2"/>
    <mergeCell ref="A3:E3"/>
    <mergeCell ref="J3:N3"/>
  </mergeCells>
  <printOptions/>
  <pageMargins left="0.53" right="0.53" top="0.33" bottom="0.37" header="0.29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hc</cp:lastModifiedBy>
  <cp:lastPrinted>2016-03-28T02:29:08Z</cp:lastPrinted>
  <dcterms:created xsi:type="dcterms:W3CDTF">1996-10-14T23:33:28Z</dcterms:created>
  <dcterms:modified xsi:type="dcterms:W3CDTF">2016-03-28T07:15:18Z</dcterms:modified>
  <cp:category/>
  <cp:version/>
  <cp:contentType/>
  <cp:contentStatus/>
</cp:coreProperties>
</file>